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rrenk\Desktop\"/>
    </mc:Choice>
  </mc:AlternateContent>
  <bookViews>
    <workbookView xWindow="0" yWindow="0" windowWidth="28800" windowHeight="11400" activeTab="1"/>
  </bookViews>
  <sheets>
    <sheet name="Authorization_Form" sheetId="1" r:id="rId1"/>
    <sheet name="Reimbursement_Form" sheetId="2" r:id="rId2"/>
    <sheet name="Lists" sheetId="3" state="hidden" r:id="rId3"/>
  </sheets>
  <definedNames>
    <definedName name="list_days">tbl_days[DAYS]</definedName>
    <definedName name="list_schools">tbl_schools[NAME]</definedName>
    <definedName name="list_vehicles">tbl_vehicles[OPTIONS]</definedName>
  </definedNames>
  <calcPr calcId="162913"/>
  <extLst>
    <ext uri="GoogleSheetsCustomDataVersion1">
      <go:sheetsCustomData xmlns:go="http://customooxmlschemas.google.com/" r:id="rId7" roundtripDataSignature="AMtx7milA7AjsTJQtsQHBxRl7bZpVCmJ0w=="/>
    </ext>
  </extLst>
</workbook>
</file>

<file path=xl/calcChain.xml><?xml version="1.0" encoding="utf-8"?>
<calcChain xmlns="http://schemas.openxmlformats.org/spreadsheetml/2006/main">
  <c r="F15" i="2" l="1"/>
  <c r="C15" i="2"/>
  <c r="H22" i="3"/>
  <c r="K26" i="3"/>
  <c r="J26" i="3"/>
  <c r="I26" i="3"/>
  <c r="H26" i="3"/>
  <c r="K22" i="3"/>
  <c r="J22" i="3"/>
  <c r="I22" i="3"/>
  <c r="C6" i="2" l="1"/>
  <c r="K27" i="3" l="1"/>
  <c r="J27" i="3"/>
  <c r="I27" i="3"/>
  <c r="H27" i="3"/>
  <c r="K23" i="3"/>
  <c r="J23" i="3"/>
  <c r="I23" i="3"/>
  <c r="H23" i="3"/>
  <c r="K15" i="3"/>
  <c r="J15" i="3"/>
  <c r="I15" i="3"/>
  <c r="H15" i="3"/>
  <c r="K14" i="3"/>
  <c r="J14" i="3"/>
  <c r="I14" i="3"/>
  <c r="H14" i="3"/>
  <c r="G14" i="3"/>
  <c r="K13" i="3"/>
  <c r="J13" i="3"/>
  <c r="I13" i="3"/>
  <c r="H13" i="3"/>
  <c r="K12" i="3"/>
  <c r="J12" i="3"/>
  <c r="I12" i="3"/>
  <c r="H12" i="3"/>
  <c r="K11" i="3"/>
  <c r="J11" i="3"/>
  <c r="I11" i="3"/>
  <c r="H11" i="3"/>
  <c r="G11" i="3"/>
  <c r="G15" i="3"/>
  <c r="G13" i="3"/>
  <c r="G12" i="3"/>
  <c r="F80" i="2"/>
  <c r="F82" i="2" s="1"/>
  <c r="F60" i="2" s="1"/>
  <c r="I60" i="2" s="1"/>
  <c r="AB67" i="2"/>
  <c r="E67" i="2"/>
  <c r="AB66" i="2"/>
  <c r="E66" i="2"/>
  <c r="AB65" i="2"/>
  <c r="E65" i="2"/>
  <c r="AB64" i="2"/>
  <c r="E64" i="2"/>
  <c r="AB63" i="2"/>
  <c r="E63" i="2"/>
  <c r="AB62" i="2"/>
  <c r="E62" i="2"/>
  <c r="AB61" i="2"/>
  <c r="E61" i="2"/>
  <c r="AB60" i="2"/>
  <c r="E60" i="2"/>
  <c r="AB59" i="2"/>
  <c r="F59" i="2"/>
  <c r="E59" i="2"/>
  <c r="AB58" i="2"/>
  <c r="E58" i="2"/>
  <c r="AB57" i="2"/>
  <c r="E57" i="2"/>
  <c r="B36" i="2"/>
  <c r="B33" i="2"/>
  <c r="E28" i="2"/>
  <c r="B86" i="2"/>
  <c r="C13" i="2"/>
  <c r="C7" i="2"/>
  <c r="B39" i="2" s="1"/>
  <c r="E32" i="1"/>
  <c r="H28" i="1" s="1"/>
  <c r="H11" i="1"/>
  <c r="H24" i="1" l="1"/>
  <c r="A74" i="2"/>
  <c r="E29" i="2"/>
  <c r="A86" i="2"/>
  <c r="B87" i="2"/>
  <c r="F68" i="2"/>
  <c r="I64" i="2"/>
  <c r="I15" i="2"/>
  <c r="A75" i="2"/>
  <c r="A76" i="2"/>
  <c r="A77" i="2"/>
  <c r="A78" i="2"/>
  <c r="A72" i="2"/>
  <c r="A73" i="2"/>
  <c r="E27" i="2" l="1"/>
  <c r="E30" i="2" s="1"/>
  <c r="B88" i="2"/>
  <c r="A87" i="2"/>
  <c r="B89" i="2" l="1"/>
  <c r="A88" i="2"/>
  <c r="B90" i="2" l="1"/>
  <c r="A89" i="2"/>
  <c r="A90" i="2" l="1"/>
  <c r="B91" i="2"/>
  <c r="B92" i="2" l="1"/>
  <c r="A92" i="2" s="1"/>
  <c r="A91" i="2"/>
</calcChain>
</file>

<file path=xl/comments1.xml><?xml version="1.0" encoding="utf-8"?>
<comments xmlns="http://schemas.openxmlformats.org/spreadsheetml/2006/main">
  <authors>
    <author/>
  </authors>
  <commentList>
    <comment ref="B8" authorId="0" shapeId="0">
      <text>
        <r>
          <rPr>
            <sz val="11"/>
            <color theme="1"/>
            <rFont val="Arial"/>
            <family val="2"/>
          </rPr>
          <t>======
ID#AAAALRUcehE
Munch, Jon    (2021-01-05 20:46:46)
5540</t>
        </r>
      </text>
    </comment>
    <comment ref="C8" authorId="0" shapeId="0">
      <text>
        <r>
          <rPr>
            <sz val="11"/>
            <color theme="1"/>
            <rFont val="Arial"/>
            <family val="2"/>
          </rPr>
          <t>======
ID#AAAALRUcehI
Munch, Jon    (2021-01-05 20:46:46)
5540</t>
        </r>
      </text>
    </comment>
    <comment ref="B9" authorId="0" shapeId="0">
      <text>
        <r>
          <rPr>
            <sz val="11"/>
            <color theme="1"/>
            <rFont val="Arial"/>
            <family val="2"/>
          </rPr>
          <t>======
ID#AAAALRUcehs
Munch, Jon    (2021-01-05 20:46:46)
5540</t>
        </r>
      </text>
    </comment>
    <comment ref="C9" authorId="0" shapeId="0">
      <text>
        <r>
          <rPr>
            <sz val="11"/>
            <color theme="1"/>
            <rFont val="Arial"/>
            <family val="2"/>
          </rPr>
          <t>======
ID#AAAALRUceh8
Munch, Jon    (2021-01-05 20:46:46)
5530</t>
        </r>
      </text>
    </comment>
    <comment ref="B10" authorId="0" shapeId="0">
      <text>
        <r>
          <rPr>
            <sz val="11"/>
            <color theme="1"/>
            <rFont val="Arial"/>
            <family val="2"/>
          </rPr>
          <t>======
ID#AAAALRUceh0
Munch, Jon    (2021-01-05 20:46:46)
5540</t>
        </r>
      </text>
    </comment>
    <comment ref="C10" authorId="0" shapeId="0">
      <text>
        <r>
          <rPr>
            <sz val="11"/>
            <color theme="1"/>
            <rFont val="Arial"/>
            <family val="2"/>
          </rPr>
          <t>======
ID#AAAALRUceho
Munch, Jon    (2021-01-05 20:46:46)
5530</t>
        </r>
      </text>
    </comment>
    <comment ref="B11" authorId="0" shapeId="0">
      <text>
        <r>
          <rPr>
            <sz val="11"/>
            <color theme="1"/>
            <rFont val="Arial"/>
            <family val="2"/>
          </rPr>
          <t>======
ID#AAAALRUcehQ
Munch, Jon    (2021-01-05 20:46:46)
5540</t>
        </r>
      </text>
    </comment>
    <comment ref="C11" authorId="0" shapeId="0">
      <text>
        <r>
          <rPr>
            <sz val="11"/>
            <color theme="1"/>
            <rFont val="Arial"/>
            <family val="2"/>
          </rPr>
          <t>======
ID#AAAALRUcehc
Munch, Jon    (2021-01-05 20:46:46)
5510</t>
        </r>
      </text>
    </comment>
    <comment ref="B12" authorId="0" shapeId="0">
      <text>
        <r>
          <rPr>
            <sz val="11"/>
            <color theme="1"/>
            <rFont val="Arial"/>
            <family val="2"/>
          </rPr>
          <t>======
ID#AAAALRUcehg
Munch, Jon    (2021-01-05 20:46:46)
5540</t>
        </r>
      </text>
    </comment>
    <comment ref="C12" authorId="0" shapeId="0">
      <text>
        <r>
          <rPr>
            <sz val="11"/>
            <color theme="1"/>
            <rFont val="Arial"/>
            <family val="2"/>
          </rPr>
          <t>======
ID#AAAALRUcehA
Munch, Jon    (2021-01-05 20:46:46)
5510</t>
        </r>
      </text>
    </comment>
    <comment ref="B13" authorId="0" shapeId="0">
      <text>
        <r>
          <rPr>
            <sz val="11"/>
            <color theme="1"/>
            <rFont val="Arial"/>
            <family val="2"/>
          </rPr>
          <t>======
ID#AAAALRUceh4
Munch, Jon    (2021-01-05 20:46:46)
5540</t>
        </r>
      </text>
    </comment>
    <comment ref="C13" authorId="0" shapeId="0">
      <text>
        <r>
          <rPr>
            <sz val="11"/>
            <color theme="1"/>
            <rFont val="Arial"/>
            <family val="2"/>
          </rPr>
          <t>======
ID#AAAALRUcehU
Munch, Jon    (2021-01-05 20:46:46)
5520</t>
        </r>
      </text>
    </comment>
    <comment ref="B14" authorId="0" shapeId="0">
      <text>
        <r>
          <rPr>
            <sz val="11"/>
            <color theme="1"/>
            <rFont val="Arial"/>
            <family val="2"/>
          </rPr>
          <t>======
ID#AAAALRUcehk
Munch, Jon    (2021-01-05 20:46:46)
5540</t>
        </r>
      </text>
    </comment>
    <comment ref="C14" authorId="0" shapeId="0">
      <text>
        <r>
          <rPr>
            <sz val="11"/>
            <color theme="1"/>
            <rFont val="Arial"/>
            <family val="2"/>
          </rPr>
          <t>======
ID#AAAALRUcehY
Munch, Jon    (2021-01-05 20:46:46)
5520</t>
        </r>
      </text>
    </comment>
    <comment ref="B15" authorId="0" shapeId="0">
      <text>
        <r>
          <rPr>
            <sz val="11"/>
            <color theme="1"/>
            <rFont val="Arial"/>
            <family val="2"/>
          </rPr>
          <t>======
ID#AAAALRUcehM
Munch, Jon    (2021-01-05 20:46:46)
5540</t>
        </r>
      </text>
    </comment>
    <comment ref="C15" authorId="0" shapeId="0">
      <text>
        <r>
          <rPr>
            <sz val="11"/>
            <color theme="1"/>
            <rFont val="Arial"/>
            <family val="2"/>
          </rPr>
          <t>======
ID#AAAALRUcehw
Munch, Jon    (2021-01-05 20:46:46)
6008</t>
        </r>
      </text>
    </comment>
    <comment ref="B16" authorId="0" shapeId="0">
      <text>
        <r>
          <rPr>
            <sz val="11"/>
            <color theme="1"/>
            <rFont val="Arial"/>
            <family val="2"/>
          </rPr>
          <t>======
ID#AAAALRUceiA
Munch, Jon    (2021-01-05 20:46:46)
5540</t>
        </r>
      </text>
    </comment>
    <comment ref="B17" authorId="0" shapeId="0">
      <text>
        <r>
          <rPr>
            <sz val="11"/>
            <color theme="1"/>
            <rFont val="Arial"/>
            <family val="2"/>
          </rPr>
          <t>======
ID#AAAALRUceiI
Munch, Jon    (2021-01-05 20:46:46)
5540</t>
        </r>
      </text>
    </comment>
    <comment ref="B18" authorId="0" shapeId="0">
      <text>
        <r>
          <rPr>
            <sz val="11"/>
            <color theme="1"/>
            <rFont val="Arial"/>
            <family val="2"/>
          </rPr>
          <t>======
ID#AAAALRUceiE
Munch, Jon    (2021-01-05 20:46:46)
5540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nh/YpVjhFKcaRM4aYmltXbLOwlg=="/>
    </ext>
  </extLst>
</comments>
</file>

<file path=xl/sharedStrings.xml><?xml version="1.0" encoding="utf-8"?>
<sst xmlns="http://schemas.openxmlformats.org/spreadsheetml/2006/main" count="242" uniqueCount="153">
  <si>
    <t>Fauquier County Public Schools</t>
  </si>
  <si>
    <t>Travel Authorization Form - Estimated Travel Expenses</t>
  </si>
  <si>
    <t>Requesting Employee:</t>
  </si>
  <si>
    <t>A/P Vendor Number:</t>
  </si>
  <si>
    <t>(Not Employee ID)</t>
  </si>
  <si>
    <t>Department/School:</t>
  </si>
  <si>
    <t>Event Name - Location:</t>
  </si>
  <si>
    <t>First/Last Travel Days:</t>
  </si>
  <si>
    <t>Days Substitute Needed:</t>
  </si>
  <si>
    <t>Transportation:</t>
  </si>
  <si>
    <t>Is this travel outside the 48 contiguous United States?</t>
  </si>
  <si>
    <t>Requesting:</t>
  </si>
  <si>
    <t>Leave - Enter in Frontline Absence Management</t>
  </si>
  <si>
    <t>Expenses - Print form and submit for approval</t>
  </si>
  <si>
    <t>Credit (Prof Dev - usually 0.5 - and/or Recertification per clock hour)</t>
  </si>
  <si>
    <t>Registration</t>
  </si>
  <si>
    <t>Lodging (Incl. Taxes)</t>
  </si>
  <si>
    <t>Meals &amp; Incidentals</t>
  </si>
  <si>
    <t>Mileage</t>
  </si>
  <si>
    <t>Parking &amp; Tolls</t>
  </si>
  <si>
    <t>Transportation (Airfare, Train, etc.)</t>
  </si>
  <si>
    <t>Taxi, Shuttle, Metro, etc.</t>
  </si>
  <si>
    <t>Gasoline</t>
  </si>
  <si>
    <t>Other (specify)</t>
  </si>
  <si>
    <t>Total Proposed Travel Costs</t>
  </si>
  <si>
    <t>Employee Signature</t>
  </si>
  <si>
    <t>Date</t>
  </si>
  <si>
    <t>Authorized Approver Signature</t>
  </si>
  <si>
    <t>Requests over $1,500 must be approved by the Superintendent</t>
  </si>
  <si>
    <t>Requests for international travel (see Policy Definition) must be approved by the Superintendent</t>
  </si>
  <si>
    <t>Estimated travel may not be split onto separate forms to avoid the</t>
  </si>
  <si>
    <t>approval limits outlined in the Travel Policy (Policy 5-7.4)</t>
  </si>
  <si>
    <t>Extended Travel Reimbursement Request Form</t>
  </si>
  <si>
    <t>Mailing Address:</t>
  </si>
  <si>
    <t>General Ledger Code:</t>
  </si>
  <si>
    <t>(Example: 4-205-062120-5500-900-000)</t>
  </si>
  <si>
    <t>Purpose of Travel:</t>
  </si>
  <si>
    <t>GSA.gov Tier of Destination:</t>
  </si>
  <si>
    <t>(First)</t>
  </si>
  <si>
    <t>(Last)</t>
  </si>
  <si>
    <t>Is Travel Related to a Conference?</t>
  </si>
  <si>
    <t>Reimbursement on Single Form?</t>
  </si>
  <si>
    <t>Amount of Advance Requested:</t>
  </si>
  <si>
    <t>Reason for Advance:</t>
  </si>
  <si>
    <t>Approval of Advance:</t>
  </si>
  <si>
    <t>Authorized Approval</t>
  </si>
  <si>
    <t>Total Travel Expenditures</t>
  </si>
  <si>
    <t>Acct. Code</t>
  </si>
  <si>
    <t>Details</t>
  </si>
  <si>
    <t>Amount</t>
  </si>
  <si>
    <t>Expenditures</t>
  </si>
  <si>
    <t>List Details on Page 2</t>
  </si>
  <si>
    <t>Less: Advance</t>
  </si>
  <si>
    <t>Less: P-Card / Other Payments</t>
  </si>
  <si>
    <t>Amount Due To/(From) Employee</t>
  </si>
  <si>
    <t>Extended Travel Reimbursement Request Form - Page 2</t>
  </si>
  <si>
    <t>Travel Details</t>
  </si>
  <si>
    <t>Payments</t>
  </si>
  <si>
    <t>Item</t>
  </si>
  <si>
    <t>P-Card</t>
  </si>
  <si>
    <t>Other</t>
  </si>
  <si>
    <t>REG</t>
  </si>
  <si>
    <t>LDG</t>
  </si>
  <si>
    <t>MEI</t>
  </si>
  <si>
    <t>MIL</t>
  </si>
  <si>
    <t>PRK</t>
  </si>
  <si>
    <t>LDT</t>
  </si>
  <si>
    <t>SDT</t>
  </si>
  <si>
    <t>GAS</t>
  </si>
  <si>
    <t>OTH1</t>
  </si>
  <si>
    <t>OTH2</t>
  </si>
  <si>
    <t>OTH3</t>
  </si>
  <si>
    <t>Mileage Details</t>
  </si>
  <si>
    <t>Day</t>
  </si>
  <si>
    <t>Origin</t>
  </si>
  <si>
    <t>Destination</t>
  </si>
  <si>
    <t>Miles</t>
  </si>
  <si>
    <t>Less: Normal Commuting Miles (Round Trip)</t>
  </si>
  <si>
    <t>Total Reimbursable Miles</t>
  </si>
  <si>
    <t>Total Mileage Reimbursement</t>
  </si>
  <si>
    <t>Meals and Incidentals Details</t>
  </si>
  <si>
    <t>Breakfast</t>
  </si>
  <si>
    <t>Lunch</t>
  </si>
  <si>
    <t>Dinner</t>
  </si>
  <si>
    <t>Incidentals</t>
  </si>
  <si>
    <r>
      <t xml:space="preserve">      </t>
    </r>
    <r>
      <rPr>
        <sz val="11"/>
        <color theme="1"/>
        <rFont val="Calibri"/>
        <family val="2"/>
      </rPr>
      <t>*</t>
    </r>
    <r>
      <rPr>
        <sz val="9"/>
        <color theme="1"/>
        <rFont val="Calibri"/>
        <family val="2"/>
      </rPr>
      <t xml:space="preserve"> - Per Diem on first and last day of travel limited to 75% of GSA allowable amount per FCPS Travel Policy.</t>
    </r>
  </si>
  <si>
    <t>Yes-No</t>
  </si>
  <si>
    <t>Tier</t>
  </si>
  <si>
    <t>B</t>
  </si>
  <si>
    <t>L</t>
  </si>
  <si>
    <t>D</t>
  </si>
  <si>
    <t>I</t>
  </si>
  <si>
    <t>NAME</t>
  </si>
  <si>
    <t>TYPE</t>
  </si>
  <si>
    <t>DAYS</t>
  </si>
  <si>
    <t>OPTIONS</t>
  </si>
  <si>
    <t>COMPATIBLE</t>
  </si>
  <si>
    <t>Yes</t>
  </si>
  <si>
    <t>Administration</t>
  </si>
  <si>
    <t>SBO</t>
  </si>
  <si>
    <t>0</t>
  </si>
  <si>
    <t>FCPS Vehicle</t>
  </si>
  <si>
    <t>No</t>
  </si>
  <si>
    <t>Facilities and Construction</t>
  </si>
  <si>
    <t>1</t>
  </si>
  <si>
    <t>Personal Vehicle</t>
  </si>
  <si>
    <t>Procurement</t>
  </si>
  <si>
    <t>2</t>
  </si>
  <si>
    <t>Bus</t>
  </si>
  <si>
    <t>Student Services</t>
  </si>
  <si>
    <t>3</t>
  </si>
  <si>
    <t>Train</t>
  </si>
  <si>
    <t>**for FCPS - always 5500</t>
  </si>
  <si>
    <t>Budget and Planning</t>
  </si>
  <si>
    <t>4</t>
  </si>
  <si>
    <t>Plane</t>
  </si>
  <si>
    <t>Human Resources</t>
  </si>
  <si>
    <t>5</t>
  </si>
  <si>
    <t>Not Needed</t>
  </si>
  <si>
    <t>None</t>
  </si>
  <si>
    <t>School Nutrition</t>
  </si>
  <si>
    <t>5+</t>
  </si>
  <si>
    <t>Technology Services</t>
  </si>
  <si>
    <t>Communications</t>
  </si>
  <si>
    <t>Instruction</t>
  </si>
  <si>
    <t>Special Education</t>
  </si>
  <si>
    <t>Transportation</t>
  </si>
  <si>
    <t>Bradley ES</t>
  </si>
  <si>
    <t>ES</t>
  </si>
  <si>
    <t>Brumfield ES</t>
  </si>
  <si>
    <t>Coleman ES</t>
  </si>
  <si>
    <t>Greenville ES</t>
  </si>
  <si>
    <t>Miller ES</t>
  </si>
  <si>
    <t>Pearson ES</t>
  </si>
  <si>
    <t>Pierce ES</t>
  </si>
  <si>
    <t>*</t>
  </si>
  <si>
    <t>Ritchie ES</t>
  </si>
  <si>
    <t>Smith ES</t>
  </si>
  <si>
    <t>Thompson ES</t>
  </si>
  <si>
    <t>Walter ES</t>
  </si>
  <si>
    <t>Auburn MS</t>
  </si>
  <si>
    <t>MS</t>
  </si>
  <si>
    <t>Cedar Lee MS</t>
  </si>
  <si>
    <t>Marshall MS</t>
  </si>
  <si>
    <t>Taylor MS</t>
  </si>
  <si>
    <t>Warrenton MS</t>
  </si>
  <si>
    <t>Southeastern AS</t>
  </si>
  <si>
    <t>AS</t>
  </si>
  <si>
    <t>Fauquier HS</t>
  </si>
  <si>
    <t>HS</t>
  </si>
  <si>
    <t>Kettle Run HS</t>
  </si>
  <si>
    <t>Liberty HS</t>
  </si>
  <si>
    <t>Per Mile Reimbursement Rate (Effective 1/1/2022)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</si>
</sst>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_);[Red]\(#,##0.0\)"/>
    <numFmt numFmtId="166" formatCode="[$-F800]dddd\,\ mmmm\ dd\,\ yyyy"/>
  </numFmts>
  <fonts count="19" x14ac:knownFonts="1">
    <font>
      <sz val="11"/>
      <color theme="1"/>
      <name val="Arial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1"/>
      <color rgb="FF0000FF"/>
      <name val="Calibri"/>
      <family val="2"/>
    </font>
    <font>
      <sz val="11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00FF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u/>
      <sz val="11"/>
      <color theme="1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rgb="FF0000FF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2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6" fontId="1" fillId="0" borderId="0" xfId="0" applyNumberFormat="1" applyFont="1" applyAlignment="1">
      <alignment horizontal="left"/>
    </xf>
    <xf numFmtId="40" fontId="1" fillId="0" borderId="0" xfId="0" applyNumberFormat="1" applyFont="1" applyAlignment="1">
      <alignment horizontal="center"/>
    </xf>
    <xf numFmtId="0" fontId="1" fillId="0" borderId="0" xfId="0" quotePrefix="1" applyFont="1"/>
    <xf numFmtId="0" fontId="11" fillId="0" borderId="0" xfId="0" applyFont="1"/>
    <xf numFmtId="0" fontId="4" fillId="2" borderId="14" xfId="0" applyFont="1" applyFill="1" applyBorder="1" applyProtection="1">
      <protection locked="0"/>
    </xf>
    <xf numFmtId="165" fontId="4" fillId="2" borderId="14" xfId="0" applyNumberFormat="1" applyFont="1" applyFill="1" applyBorder="1" applyProtection="1">
      <protection locked="0"/>
    </xf>
    <xf numFmtId="0" fontId="4" fillId="2" borderId="35" xfId="0" applyFont="1" applyFill="1" applyBorder="1" applyProtection="1">
      <protection locked="0"/>
    </xf>
    <xf numFmtId="165" fontId="4" fillId="2" borderId="35" xfId="0" applyNumberFormat="1" applyFont="1" applyFill="1" applyBorder="1" applyProtection="1">
      <protection locked="0"/>
    </xf>
    <xf numFmtId="165" fontId="1" fillId="0" borderId="14" xfId="0" applyNumberFormat="1" applyFont="1" applyBorder="1" applyProtection="1"/>
    <xf numFmtId="40" fontId="1" fillId="0" borderId="14" xfId="0" applyNumberFormat="1" applyFont="1" applyBorder="1" applyProtection="1"/>
    <xf numFmtId="40" fontId="4" fillId="2" borderId="14" xfId="0" applyNumberFormat="1" applyFont="1" applyFill="1" applyBorder="1" applyAlignment="1" applyProtection="1">
      <alignment horizontal="center"/>
      <protection locked="0"/>
    </xf>
    <xf numFmtId="0" fontId="16" fillId="2" borderId="14" xfId="0" applyFont="1" applyFill="1" applyBorder="1" applyProtection="1">
      <protection locked="0"/>
    </xf>
    <xf numFmtId="0" fontId="0" fillId="0" borderId="0" xfId="0" applyFont="1" applyAlignment="1" applyProtection="1">
      <protection locked="0"/>
    </xf>
    <xf numFmtId="44" fontId="10" fillId="2" borderId="14" xfId="0" applyNumberFormat="1" applyFont="1" applyFill="1" applyBorder="1" applyProtection="1">
      <protection locked="0"/>
    </xf>
    <xf numFmtId="44" fontId="10" fillId="2" borderId="35" xfId="0" applyNumberFormat="1" applyFont="1" applyFill="1" applyBorder="1" applyProtection="1"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" fillId="2" borderId="31" xfId="0" applyFont="1" applyFill="1" applyBorder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44" fontId="11" fillId="0" borderId="0" xfId="0" applyNumberFormat="1" applyFont="1" applyProtection="1">
      <protection locked="0"/>
    </xf>
    <xf numFmtId="0" fontId="11" fillId="0" borderId="22" xfId="0" applyFont="1" applyBorder="1" applyProtection="1">
      <protection locked="0"/>
    </xf>
    <xf numFmtId="0" fontId="11" fillId="0" borderId="15" xfId="0" applyFont="1" applyBorder="1" applyProtection="1">
      <protection locked="0"/>
    </xf>
    <xf numFmtId="43" fontId="11" fillId="0" borderId="30" xfId="0" applyNumberFormat="1" applyFont="1" applyBorder="1" applyAlignment="1" applyProtection="1">
      <alignment horizontal="center"/>
      <protection locked="0"/>
    </xf>
    <xf numFmtId="0" fontId="11" fillId="0" borderId="20" xfId="0" applyFont="1" applyBorder="1" applyProtection="1"/>
    <xf numFmtId="0" fontId="11" fillId="0" borderId="21" xfId="0" applyFont="1" applyBorder="1" applyAlignment="1" applyProtection="1">
      <alignment horizontal="center"/>
    </xf>
    <xf numFmtId="0" fontId="11" fillId="0" borderId="24" xfId="0" applyFont="1" applyBorder="1" applyProtection="1"/>
    <xf numFmtId="44" fontId="1" fillId="0" borderId="14" xfId="0" applyNumberFormat="1" applyFont="1" applyBorder="1" applyProtection="1"/>
    <xf numFmtId="44" fontId="11" fillId="0" borderId="36" xfId="0" applyNumberFormat="1" applyFont="1" applyBorder="1" applyProtection="1"/>
    <xf numFmtId="166" fontId="1" fillId="0" borderId="12" xfId="0" applyNumberFormat="1" applyFont="1" applyBorder="1" applyAlignment="1" applyProtection="1">
      <alignment horizontal="center"/>
    </xf>
    <xf numFmtId="166" fontId="1" fillId="0" borderId="5" xfId="0" applyNumberFormat="1" applyFont="1" applyBorder="1" applyAlignment="1" applyProtection="1">
      <alignment horizontal="left"/>
    </xf>
    <xf numFmtId="43" fontId="11" fillId="0" borderId="21" xfId="0" applyNumberFormat="1" applyFont="1" applyBorder="1" applyAlignment="1" applyProtection="1">
      <alignment horizontal="right"/>
    </xf>
    <xf numFmtId="0" fontId="11" fillId="0" borderId="30" xfId="0" applyFont="1" applyBorder="1" applyAlignment="1" applyProtection="1">
      <alignment horizontal="center"/>
    </xf>
    <xf numFmtId="0" fontId="1" fillId="0" borderId="14" xfId="0" applyFont="1" applyBorder="1" applyProtection="1"/>
    <xf numFmtId="0" fontId="1" fillId="0" borderId="32" xfId="0" applyFont="1" applyBorder="1" applyProtection="1"/>
    <xf numFmtId="0" fontId="1" fillId="0" borderId="14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0" fontId="11" fillId="0" borderId="21" xfId="0" applyFont="1" applyBorder="1" applyProtection="1"/>
    <xf numFmtId="0" fontId="1" fillId="0" borderId="0" xfId="0" applyFont="1" applyProtection="1"/>
    <xf numFmtId="0" fontId="7" fillId="0" borderId="0" xfId="0" applyFont="1" applyProtection="1"/>
    <xf numFmtId="0" fontId="9" fillId="0" borderId="0" xfId="0" applyFont="1" applyProtection="1"/>
    <xf numFmtId="0" fontId="0" fillId="0" borderId="0" xfId="0" applyFont="1" applyAlignment="1" applyProtection="1"/>
    <xf numFmtId="0" fontId="13" fillId="0" borderId="0" xfId="0" applyFont="1" applyProtection="1"/>
    <xf numFmtId="0" fontId="11" fillId="0" borderId="0" xfId="0" applyFont="1" applyAlignment="1" applyProtection="1">
      <alignment horizontal="center"/>
    </xf>
    <xf numFmtId="0" fontId="6" fillId="0" borderId="0" xfId="0" applyFont="1" applyProtection="1"/>
    <xf numFmtId="0" fontId="12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1" fillId="0" borderId="0" xfId="0" applyFont="1" applyAlignment="1" applyProtection="1">
      <alignment horizontal="center"/>
    </xf>
    <xf numFmtId="44" fontId="10" fillId="2" borderId="12" xfId="0" applyNumberFormat="1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13" xfId="0" applyFont="1" applyBorder="1" applyProtection="1">
      <protection locked="0"/>
    </xf>
    <xf numFmtId="44" fontId="11" fillId="0" borderId="12" xfId="0" applyNumberFormat="1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10" fillId="2" borderId="12" xfId="0" applyFont="1" applyFill="1" applyBorder="1" applyProtection="1">
      <protection locked="0"/>
    </xf>
    <xf numFmtId="0" fontId="11" fillId="0" borderId="12" xfId="0" applyFont="1" applyBorder="1" applyProtection="1"/>
    <xf numFmtId="0" fontId="5" fillId="0" borderId="5" xfId="0" applyFont="1" applyBorder="1" applyProtection="1"/>
    <xf numFmtId="0" fontId="5" fillId="0" borderId="13" xfId="0" applyFont="1" applyBorder="1" applyProtection="1"/>
    <xf numFmtId="0" fontId="4" fillId="2" borderId="9" xfId="0" applyFont="1" applyFill="1" applyBorder="1" applyAlignment="1" applyProtection="1">
      <alignment horizontal="center"/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1" fillId="0" borderId="12" xfId="0" applyFont="1" applyBorder="1" applyProtection="1"/>
    <xf numFmtId="0" fontId="16" fillId="2" borderId="1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14" fontId="4" fillId="2" borderId="4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vertical="top"/>
    </xf>
    <xf numFmtId="0" fontId="5" fillId="0" borderId="7" xfId="0" applyFont="1" applyBorder="1" applyProtection="1"/>
    <xf numFmtId="0" fontId="11" fillId="0" borderId="22" xfId="0" applyFont="1" applyBorder="1" applyProtection="1"/>
    <xf numFmtId="0" fontId="5" fillId="0" borderId="15" xfId="0" applyFont="1" applyBorder="1" applyProtection="1"/>
    <xf numFmtId="0" fontId="1" fillId="0" borderId="15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5" fillId="0" borderId="18" xfId="0" applyFont="1" applyBorder="1" applyProtection="1"/>
    <xf numFmtId="0" fontId="5" fillId="0" borderId="19" xfId="0" applyFont="1" applyBorder="1" applyProtection="1"/>
    <xf numFmtId="0" fontId="1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11" fillId="0" borderId="24" xfId="0" applyFont="1" applyBorder="1" applyAlignment="1" applyProtection="1">
      <alignment horizontal="right"/>
    </xf>
    <xf numFmtId="0" fontId="5" fillId="0" borderId="26" xfId="0" applyFont="1" applyBorder="1" applyProtection="1"/>
    <xf numFmtId="0" fontId="11" fillId="0" borderId="17" xfId="0" applyFont="1" applyBorder="1" applyAlignment="1" applyProtection="1">
      <alignment horizontal="right"/>
    </xf>
    <xf numFmtId="43" fontId="11" fillId="0" borderId="22" xfId="0" applyNumberFormat="1" applyFont="1" applyBorder="1" applyAlignment="1" applyProtection="1">
      <alignment horizontal="right"/>
    </xf>
    <xf numFmtId="0" fontId="5" fillId="0" borderId="23" xfId="0" applyFont="1" applyBorder="1" applyProtection="1"/>
    <xf numFmtId="0" fontId="1" fillId="0" borderId="25" xfId="0" applyFont="1" applyBorder="1" applyAlignment="1" applyProtection="1">
      <alignment horizontal="center"/>
    </xf>
    <xf numFmtId="44" fontId="1" fillId="0" borderId="12" xfId="0" applyNumberFormat="1" applyFont="1" applyBorder="1" applyAlignment="1" applyProtection="1">
      <alignment horizontal="right"/>
    </xf>
    <xf numFmtId="0" fontId="5" fillId="0" borderId="27" xfId="0" applyFont="1" applyBorder="1" applyProtection="1"/>
    <xf numFmtId="0" fontId="11" fillId="0" borderId="28" xfId="0" applyFont="1" applyBorder="1" applyAlignment="1" applyProtection="1">
      <alignment horizontal="right"/>
    </xf>
    <xf numFmtId="44" fontId="1" fillId="0" borderId="25" xfId="0" applyNumberFormat="1" applyFont="1" applyBorder="1" applyAlignment="1" applyProtection="1">
      <alignment horizontal="right"/>
    </xf>
    <xf numFmtId="0" fontId="5" fillId="0" borderId="29" xfId="0" applyFont="1" applyBorder="1" applyProtection="1"/>
    <xf numFmtId="44" fontId="11" fillId="0" borderId="17" xfId="0" applyNumberFormat="1" applyFont="1" applyBorder="1" applyAlignment="1" applyProtection="1">
      <alignment horizontal="right"/>
    </xf>
    <xf numFmtId="8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14" fontId="11" fillId="0" borderId="4" xfId="0" applyNumberFormat="1" applyFont="1" applyFill="1" applyBorder="1" applyAlignment="1" applyProtection="1">
      <alignment horizontal="center"/>
    </xf>
    <xf numFmtId="0" fontId="5" fillId="0" borderId="6" xfId="0" applyFont="1" applyFill="1" applyBorder="1" applyProtection="1"/>
    <xf numFmtId="0" fontId="16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17" fillId="0" borderId="7" xfId="0" applyFont="1" applyBorder="1" applyAlignment="1" applyProtection="1">
      <alignment horizontal="center" vertical="top"/>
      <protection locked="0"/>
    </xf>
    <xf numFmtId="0" fontId="11" fillId="0" borderId="1" xfId="0" applyFont="1" applyFill="1" applyBorder="1" applyAlignment="1" applyProtection="1">
      <alignment horizontal="center"/>
    </xf>
    <xf numFmtId="0" fontId="5" fillId="0" borderId="2" xfId="0" applyFont="1" applyFill="1" applyBorder="1" applyProtection="1"/>
    <xf numFmtId="0" fontId="5" fillId="0" borderId="3" xfId="0" applyFont="1" applyFill="1" applyBorder="1" applyProtection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1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1" fillId="0" borderId="25" xfId="0" applyFont="1" applyBorder="1" applyAlignment="1" applyProtection="1">
      <alignment horizontal="right"/>
    </xf>
    <xf numFmtId="0" fontId="11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30" xfId="0" applyFont="1" applyBorder="1" applyProtection="1"/>
    <xf numFmtId="0" fontId="16" fillId="2" borderId="12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11" fillId="0" borderId="17" xfId="0" applyFont="1" applyBorder="1" applyAlignment="1" applyProtection="1">
      <alignment horizontal="right"/>
      <protection locked="0"/>
    </xf>
    <xf numFmtId="0" fontId="4" fillId="2" borderId="33" xfId="0" applyFont="1" applyFill="1" applyBorder="1" applyProtection="1">
      <protection locked="0"/>
    </xf>
    <xf numFmtId="0" fontId="5" fillId="0" borderId="37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1" fillId="0" borderId="12" xfId="0" applyFont="1" applyBorder="1" applyAlignment="1" applyProtection="1">
      <alignment horizontal="right"/>
    </xf>
    <xf numFmtId="0" fontId="10" fillId="2" borderId="33" xfId="0" applyFont="1" applyFill="1" applyBorder="1" applyProtection="1">
      <protection locked="0"/>
    </xf>
  </cellXfs>
  <cellStyles count="1">
    <cellStyle name="Normal" xfId="0" builtinId="0"/>
  </cellStyles>
  <dxfs count="14">
    <dxf>
      <font>
        <b/>
        <i/>
        <u/>
        <color rgb="FFFF0000"/>
      </font>
      <fill>
        <patternFill patternType="none"/>
      </fill>
    </dxf>
    <dxf>
      <font>
        <b/>
        <i/>
        <u/>
        <color rgb="FFFF0000"/>
      </font>
      <fill>
        <patternFill patternType="none"/>
      </fill>
    </dxf>
    <dxf>
      <font>
        <b/>
        <i/>
        <u/>
        <color rgb="FFFF0000"/>
      </font>
      <fill>
        <patternFill patternType="none"/>
      </fill>
    </dxf>
    <dxf>
      <font>
        <b/>
        <i/>
        <u/>
        <color rgb="FFFF0000"/>
      </font>
      <fill>
        <patternFill patternType="none"/>
      </fill>
    </dxf>
    <dxf>
      <font>
        <b/>
        <i/>
        <u/>
        <color rgb="FFFF0000"/>
      </font>
      <fill>
        <patternFill patternType="none"/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3">
    <tableStyle name="Lists-style" pivot="0" count="3">
      <tableStyleElement type="headerRow" dxfId="13"/>
      <tableStyleElement type="firstRowStripe" dxfId="12"/>
      <tableStyleElement type="secondRowStripe" dxfId="11"/>
    </tableStyle>
    <tableStyle name="Lists-style 2" pivot="0" count="3">
      <tableStyleElement type="headerRow" dxfId="10"/>
      <tableStyleElement type="firstRowStripe" dxfId="9"/>
      <tableStyleElement type="secondRowStripe" dxfId="8"/>
    </tableStyle>
    <tableStyle name="Lists-style 3" pivot="0" count="3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828675" cy="742950"/>
    <xdr:pic>
      <xdr:nvPicPr>
        <xdr:cNvPr id="2" name="image1.png" descr="Fauquier County Public Schoo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828675" cy="742950"/>
    <xdr:pic>
      <xdr:nvPicPr>
        <xdr:cNvPr id="2" name="image1.png" descr="Fauquier County Public Schoo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bl_days" displayName="tbl_days" ref="Q1:Q8">
  <tableColumns count="1">
    <tableColumn id="1" name="DAYS"/>
  </tableColumns>
  <tableStyleInfo name="TableStyleMedium2" showFirstColumn="1" showLastColumn="1" showRowStripes="1" showColumnStripes="0"/>
</table>
</file>

<file path=xl/tables/table2.xml><?xml version="1.0" encoding="utf-8"?>
<table xmlns="http://schemas.openxmlformats.org/spreadsheetml/2006/main" id="2" name="tbl_schools" displayName="tbl_schools" ref="N1:O33">
  <tableColumns count="2">
    <tableColumn id="1" name="NAME"/>
    <tableColumn id="2" name="TYPE"/>
  </tableColumns>
  <tableStyleInfo name="TableStyleMedium2" showFirstColumn="1" showLastColumn="1" showRowStripes="1" showColumnStripes="0"/>
</table>
</file>

<file path=xl/tables/table3.xml><?xml version="1.0" encoding="utf-8"?>
<table xmlns="http://schemas.openxmlformats.org/spreadsheetml/2006/main" id="3" name="tbl_vehicles" displayName="tbl_vehicles" ref="S1:T7">
  <tableColumns count="2">
    <tableColumn id="1" name="OPTIONS"/>
    <tableColumn id="2" name="COMPATIBLE"/>
  </tableColumns>
  <tableStyleInfo name="TableStyleMedium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sa.gov/travel-resource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A58" workbookViewId="0">
      <selection activeCell="C11" sqref="C11:D11"/>
    </sheetView>
  </sheetViews>
  <sheetFormatPr defaultColWidth="12.625" defaultRowHeight="15" customHeight="1" x14ac:dyDescent="0.35"/>
  <cols>
    <col min="1" max="1" width="5.875" style="21" customWidth="1"/>
    <col min="2" max="2" width="27.75" style="21" customWidth="1"/>
    <col min="3" max="6" width="11.125" style="21" customWidth="1"/>
    <col min="7" max="7" width="6" style="21" customWidth="1"/>
    <col min="8" max="26" width="8" style="21" customWidth="1"/>
    <col min="27" max="27" width="8" style="21" hidden="1" customWidth="1"/>
    <col min="28" max="16384" width="12.625" style="21"/>
  </cols>
  <sheetData>
    <row r="1" spans="1:27" ht="14.25" x14ac:dyDescent="0.45">
      <c r="A1" s="54"/>
      <c r="B1" s="54"/>
      <c r="C1" s="54"/>
      <c r="D1" s="54"/>
      <c r="E1" s="54"/>
      <c r="F1" s="54"/>
      <c r="G1" s="5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3.25" x14ac:dyDescent="0.7">
      <c r="A2" s="54"/>
      <c r="B2" s="85" t="s">
        <v>0</v>
      </c>
      <c r="C2" s="62"/>
      <c r="D2" s="62"/>
      <c r="E2" s="62"/>
      <c r="F2" s="62"/>
      <c r="G2" s="62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8" x14ac:dyDescent="0.55000000000000004">
      <c r="A3" s="54"/>
      <c r="B3" s="86" t="s">
        <v>1</v>
      </c>
      <c r="C3" s="62"/>
      <c r="D3" s="62"/>
      <c r="E3" s="62"/>
      <c r="F3" s="62"/>
      <c r="G3" s="62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14.25" x14ac:dyDescent="0.45">
      <c r="A4" s="54"/>
      <c r="B4" s="54"/>
      <c r="C4" s="54"/>
      <c r="D4" s="54"/>
      <c r="E4" s="54"/>
      <c r="F4" s="54"/>
      <c r="G4" s="5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6" customHeight="1" x14ac:dyDescent="0.45">
      <c r="A5" s="54"/>
      <c r="B5" s="54"/>
      <c r="C5" s="54"/>
      <c r="D5" s="54"/>
      <c r="E5" s="54"/>
      <c r="F5" s="54"/>
      <c r="G5" s="5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ht="18" customHeight="1" x14ac:dyDescent="0.45">
      <c r="A6" s="25"/>
      <c r="B6" s="54" t="s">
        <v>2</v>
      </c>
      <c r="C6" s="87"/>
      <c r="D6" s="80"/>
      <c r="E6" s="80"/>
      <c r="F6" s="80"/>
      <c r="G6" s="81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8" customHeight="1" x14ac:dyDescent="0.45">
      <c r="A7" s="25"/>
      <c r="B7" s="54" t="s">
        <v>3</v>
      </c>
      <c r="C7" s="88"/>
      <c r="D7" s="88"/>
      <c r="E7" s="88"/>
      <c r="F7" s="88"/>
      <c r="G7" s="88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ht="14.25" x14ac:dyDescent="0.45">
      <c r="A8" s="25"/>
      <c r="B8" s="54"/>
      <c r="C8" s="89" t="s">
        <v>4</v>
      </c>
      <c r="D8" s="90"/>
      <c r="E8" s="90"/>
      <c r="F8" s="90"/>
      <c r="G8" s="90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18" customHeight="1" x14ac:dyDescent="0.45">
      <c r="A9" s="25"/>
      <c r="B9" s="55" t="s">
        <v>5</v>
      </c>
      <c r="C9" s="78"/>
      <c r="D9" s="78"/>
      <c r="E9" s="78"/>
      <c r="F9" s="78"/>
      <c r="G9" s="78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8" customHeight="1" x14ac:dyDescent="0.45">
      <c r="A10" s="25"/>
      <c r="B10" s="54" t="s">
        <v>6</v>
      </c>
      <c r="C10" s="79"/>
      <c r="D10" s="80"/>
      <c r="E10" s="80"/>
      <c r="F10" s="80"/>
      <c r="G10" s="81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ht="18" customHeight="1" x14ac:dyDescent="0.45">
      <c r="A11" s="25"/>
      <c r="B11" s="54" t="s">
        <v>7</v>
      </c>
      <c r="C11" s="82"/>
      <c r="D11" s="83"/>
      <c r="E11" s="24"/>
      <c r="F11" s="82"/>
      <c r="G11" s="83"/>
      <c r="H11" s="28" t="str">
        <f>IF(C11&gt;F11,"* - ERROR - Dates entered incorrectly.","")</f>
        <v/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7.5" customHeight="1" x14ac:dyDescent="0.45">
      <c r="A12" s="25"/>
      <c r="B12" s="5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8" customHeight="1" x14ac:dyDescent="0.45">
      <c r="A13" s="25"/>
      <c r="B13" s="54" t="s">
        <v>8</v>
      </c>
      <c r="C13" s="26"/>
      <c r="D13" s="25"/>
      <c r="E13" s="27" t="s">
        <v>9</v>
      </c>
      <c r="F13" s="84"/>
      <c r="G13" s="8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7.5" customHeight="1" x14ac:dyDescent="0.45">
      <c r="A14" s="25"/>
      <c r="B14" s="5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4.25" x14ac:dyDescent="0.45">
      <c r="A15" s="25"/>
      <c r="B15" s="54" t="s">
        <v>10</v>
      </c>
      <c r="C15" s="25"/>
      <c r="D15" s="25"/>
      <c r="E15" s="74"/>
      <c r="F15" s="75"/>
      <c r="G15" s="7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7.5" customHeight="1" x14ac:dyDescent="0.45">
      <c r="A16" s="25"/>
      <c r="B16" s="5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14.25" x14ac:dyDescent="0.45">
      <c r="A17" s="25"/>
      <c r="B17" s="54" t="s">
        <v>11</v>
      </c>
      <c r="C17" s="56" t="s">
        <v>12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 t="b">
        <v>0</v>
      </c>
    </row>
    <row r="18" spans="1:27" ht="14.25" x14ac:dyDescent="0.45">
      <c r="A18" s="25"/>
      <c r="B18" s="54"/>
      <c r="C18" s="56" t="s">
        <v>13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 t="b">
        <v>1</v>
      </c>
    </row>
    <row r="19" spans="1:27" ht="14.25" x14ac:dyDescent="0.45">
      <c r="A19" s="25"/>
      <c r="B19" s="54"/>
      <c r="C19" s="56" t="s">
        <v>14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 t="b">
        <v>0</v>
      </c>
    </row>
    <row r="20" spans="1:27" ht="7.5" customHeight="1" x14ac:dyDescent="0.4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ht="18" customHeight="1" x14ac:dyDescent="0.45">
      <c r="A21" s="25"/>
      <c r="B21" s="77" t="s">
        <v>15</v>
      </c>
      <c r="C21" s="72"/>
      <c r="D21" s="73"/>
      <c r="E21" s="64">
        <v>0</v>
      </c>
      <c r="F21" s="65"/>
      <c r="G21" s="66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ht="18" customHeight="1" x14ac:dyDescent="0.45">
      <c r="A22" s="25"/>
      <c r="B22" s="77" t="s">
        <v>16</v>
      </c>
      <c r="C22" s="72"/>
      <c r="D22" s="73"/>
      <c r="E22" s="64">
        <v>0</v>
      </c>
      <c r="F22" s="65"/>
      <c r="G22" s="66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ht="18" customHeight="1" x14ac:dyDescent="0.45">
      <c r="A23" s="25"/>
      <c r="B23" s="77" t="s">
        <v>17</v>
      </c>
      <c r="C23" s="72"/>
      <c r="D23" s="73"/>
      <c r="E23" s="64">
        <v>0</v>
      </c>
      <c r="F23" s="65"/>
      <c r="G23" s="6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18" customHeight="1" x14ac:dyDescent="0.45">
      <c r="A24" s="25"/>
      <c r="B24" s="77" t="s">
        <v>18</v>
      </c>
      <c r="C24" s="72"/>
      <c r="D24" s="73"/>
      <c r="E24" s="64">
        <v>0</v>
      </c>
      <c r="F24" s="65"/>
      <c r="G24" s="66"/>
      <c r="H24" s="28" t="e">
        <f>IF(OR(AND(VLOOKUP($F$13,Lists!$S$2:$T$7,2,FALSE)&lt;&gt;$B24,$E24&gt;0)=TRUE,AND($E$28&gt;0,$E$32&gt;0))=TRUE,"* - WARNING - transportation mismatch.","")</f>
        <v>#N/A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ht="18" customHeight="1" x14ac:dyDescent="0.45">
      <c r="A25" s="25"/>
      <c r="B25" s="77" t="s">
        <v>19</v>
      </c>
      <c r="C25" s="72"/>
      <c r="D25" s="73"/>
      <c r="E25" s="64">
        <v>0</v>
      </c>
      <c r="F25" s="65"/>
      <c r="G25" s="66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8" customHeight="1" x14ac:dyDescent="0.45">
      <c r="A26" s="25"/>
      <c r="B26" s="77" t="s">
        <v>20</v>
      </c>
      <c r="C26" s="72"/>
      <c r="D26" s="73"/>
      <c r="E26" s="64">
        <v>0</v>
      </c>
      <c r="F26" s="65"/>
      <c r="G26" s="66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ht="18" customHeight="1" x14ac:dyDescent="0.45">
      <c r="A27" s="25"/>
      <c r="B27" s="77" t="s">
        <v>21</v>
      </c>
      <c r="C27" s="72"/>
      <c r="D27" s="73"/>
      <c r="E27" s="64">
        <v>0</v>
      </c>
      <c r="F27" s="65"/>
      <c r="G27" s="6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ht="18" customHeight="1" x14ac:dyDescent="0.45">
      <c r="A28" s="25"/>
      <c r="B28" s="77" t="s">
        <v>22</v>
      </c>
      <c r="C28" s="72"/>
      <c r="D28" s="73"/>
      <c r="E28" s="64">
        <v>0</v>
      </c>
      <c r="F28" s="65"/>
      <c r="G28" s="66"/>
      <c r="H28" s="28" t="e">
        <f>IF(OR(AND(VLOOKUP($F$13,Lists!$S$2:$T$7,2,FALSE)&lt;&gt;$B28,$E28&gt;0)=TRUE,AND($E$28&gt;0,$E$32&gt;0))=TRUE,"* - WARNING - transportation mismatch.","")</f>
        <v>#N/A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ht="18" customHeight="1" x14ac:dyDescent="0.45">
      <c r="A29" s="25"/>
      <c r="B29" s="49" t="s">
        <v>23</v>
      </c>
      <c r="C29" s="70"/>
      <c r="D29" s="66"/>
      <c r="E29" s="64">
        <v>0</v>
      </c>
      <c r="F29" s="65"/>
      <c r="G29" s="66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ht="18" customHeight="1" x14ac:dyDescent="0.45">
      <c r="A30" s="25"/>
      <c r="B30" s="49" t="s">
        <v>23</v>
      </c>
      <c r="C30" s="70"/>
      <c r="D30" s="66"/>
      <c r="E30" s="64">
        <v>0</v>
      </c>
      <c r="F30" s="65"/>
      <c r="G30" s="66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ht="18" customHeight="1" x14ac:dyDescent="0.45">
      <c r="A31" s="25"/>
      <c r="B31" s="49" t="s">
        <v>23</v>
      </c>
      <c r="C31" s="70"/>
      <c r="D31" s="66"/>
      <c r="E31" s="64">
        <v>0</v>
      </c>
      <c r="F31" s="65"/>
      <c r="G31" s="66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ht="18" customHeight="1" x14ac:dyDescent="0.45">
      <c r="A32" s="25"/>
      <c r="B32" s="71" t="s">
        <v>24</v>
      </c>
      <c r="C32" s="72"/>
      <c r="D32" s="73"/>
      <c r="E32" s="67">
        <f>SUM(E21:G31)</f>
        <v>0</v>
      </c>
      <c r="F32" s="65"/>
      <c r="G32" s="66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5.75" customHeight="1" x14ac:dyDescent="0.45">
      <c r="A33" s="54"/>
      <c r="B33" s="54"/>
      <c r="C33" s="54"/>
      <c r="D33" s="54"/>
      <c r="E33" s="54"/>
      <c r="F33" s="54"/>
      <c r="G33" s="5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ht="15.75" customHeight="1" x14ac:dyDescent="0.45">
      <c r="A34" s="54"/>
      <c r="B34" s="54"/>
      <c r="C34" s="54"/>
      <c r="D34" s="54"/>
      <c r="E34" s="54"/>
      <c r="F34" s="54"/>
      <c r="G34" s="54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15.75" customHeight="1" x14ac:dyDescent="0.45">
      <c r="A35" s="54"/>
      <c r="B35" s="29"/>
      <c r="C35" s="29"/>
      <c r="D35" s="25"/>
      <c r="E35" s="68"/>
      <c r="F35" s="69"/>
      <c r="G35" s="69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15.75" customHeight="1" x14ac:dyDescent="0.45">
      <c r="A36" s="54"/>
      <c r="B36" s="54" t="s">
        <v>25</v>
      </c>
      <c r="C36" s="25"/>
      <c r="D36" s="25"/>
      <c r="E36" s="63" t="s">
        <v>26</v>
      </c>
      <c r="F36" s="62"/>
      <c r="G36" s="62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5.75" customHeight="1" x14ac:dyDescent="0.45">
      <c r="A37" s="54"/>
      <c r="B37" s="54"/>
      <c r="C37" s="54"/>
      <c r="D37" s="54"/>
      <c r="E37" s="54"/>
      <c r="F37" s="54"/>
      <c r="G37" s="5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5.75" customHeight="1" x14ac:dyDescent="0.45">
      <c r="A38" s="54"/>
      <c r="B38" s="54"/>
      <c r="C38" s="54"/>
      <c r="D38" s="54"/>
      <c r="E38" s="54"/>
      <c r="F38" s="54"/>
      <c r="G38" s="54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ht="15.75" customHeight="1" x14ac:dyDescent="0.45">
      <c r="A39" s="54"/>
      <c r="B39" s="29"/>
      <c r="C39" s="29"/>
      <c r="D39" s="25"/>
      <c r="E39" s="68"/>
      <c r="F39" s="69"/>
      <c r="G39" s="69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ht="15.75" customHeight="1" x14ac:dyDescent="0.45">
      <c r="A40" s="54"/>
      <c r="B40" s="54" t="s">
        <v>27</v>
      </c>
      <c r="C40" s="25"/>
      <c r="D40" s="25"/>
      <c r="E40" s="63" t="s">
        <v>26</v>
      </c>
      <c r="F40" s="62"/>
      <c r="G40" s="62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ht="6" customHeight="1" x14ac:dyDescent="0.45">
      <c r="A41" s="30"/>
      <c r="B41" s="30"/>
      <c r="C41" s="30"/>
      <c r="D41" s="30"/>
      <c r="E41" s="30"/>
      <c r="F41" s="30"/>
      <c r="G41" s="30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ht="6" customHeight="1" x14ac:dyDescent="0.4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ht="15.75" customHeight="1" x14ac:dyDescent="0.45">
      <c r="A43" s="61" t="s">
        <v>28</v>
      </c>
      <c r="B43" s="62"/>
      <c r="C43" s="62"/>
      <c r="D43" s="62"/>
      <c r="E43" s="62"/>
      <c r="F43" s="62"/>
      <c r="G43" s="62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ht="15.75" customHeight="1" x14ac:dyDescent="0.45">
      <c r="A44" s="54"/>
      <c r="B44" s="54"/>
      <c r="C44" s="54"/>
      <c r="D44" s="54"/>
      <c r="E44" s="54"/>
      <c r="F44" s="54"/>
      <c r="G44" s="54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ht="15.75" customHeight="1" x14ac:dyDescent="0.45">
      <c r="A45" s="61" t="s">
        <v>29</v>
      </c>
      <c r="B45" s="62"/>
      <c r="C45" s="62"/>
      <c r="D45" s="62"/>
      <c r="E45" s="62"/>
      <c r="F45" s="62"/>
      <c r="G45" s="62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ht="15.75" customHeight="1" x14ac:dyDescent="0.45">
      <c r="A46" s="54"/>
      <c r="B46" s="54"/>
      <c r="C46" s="54"/>
      <c r="D46" s="54"/>
      <c r="E46" s="54"/>
      <c r="F46" s="54"/>
      <c r="G46" s="54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ht="15.75" customHeight="1" x14ac:dyDescent="0.45">
      <c r="A47" s="54"/>
      <c r="B47" s="54"/>
      <c r="C47" s="54"/>
      <c r="D47" s="54"/>
      <c r="E47" s="54"/>
      <c r="F47" s="54"/>
      <c r="G47" s="54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ht="15.75" customHeight="1" x14ac:dyDescent="0.45">
      <c r="A48" s="63" t="s">
        <v>30</v>
      </c>
      <c r="B48" s="62"/>
      <c r="C48" s="62"/>
      <c r="D48" s="62"/>
      <c r="E48" s="62"/>
      <c r="F48" s="62"/>
      <c r="G48" s="62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ht="15.75" customHeight="1" x14ac:dyDescent="0.45">
      <c r="A49" s="63" t="s">
        <v>31</v>
      </c>
      <c r="B49" s="62"/>
      <c r="C49" s="62"/>
      <c r="D49" s="62"/>
      <c r="E49" s="62"/>
      <c r="F49" s="62"/>
      <c r="G49" s="62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ht="15.75" customHeight="1" x14ac:dyDescent="0.45">
      <c r="A50" s="54"/>
      <c r="B50" s="54"/>
      <c r="C50" s="54"/>
      <c r="D50" s="54"/>
      <c r="E50" s="54"/>
      <c r="F50" s="54"/>
      <c r="G50" s="54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ht="15.75" customHeight="1" x14ac:dyDescent="0.4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ht="15.75" customHeight="1" x14ac:dyDescent="0.4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ht="15.75" customHeight="1" x14ac:dyDescent="0.4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ht="15.75" customHeight="1" x14ac:dyDescent="0.4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ht="15.75" customHeight="1" x14ac:dyDescent="0.4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ht="15.75" customHeight="1" x14ac:dyDescent="0.4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ht="15.75" customHeight="1" x14ac:dyDescent="0.4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ht="15.75" customHeight="1" x14ac:dyDescent="0.4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ht="15.75" customHeight="1" x14ac:dyDescent="0.4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ht="15.75" customHeight="1" x14ac:dyDescent="0.4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ht="15.75" customHeight="1" x14ac:dyDescent="0.4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ht="15.75" customHeight="1" x14ac:dyDescent="0.4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ht="15.75" customHeight="1" x14ac:dyDescent="0.4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15.75" customHeight="1" x14ac:dyDescent="0.4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15.75" customHeight="1" x14ac:dyDescent="0.4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ht="15.75" customHeight="1" x14ac:dyDescent="0.4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ht="15.75" customHeight="1" x14ac:dyDescent="0.4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ht="15.75" customHeight="1" x14ac:dyDescent="0.4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ht="15.75" customHeight="1" x14ac:dyDescent="0.4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ht="15.75" customHeight="1" x14ac:dyDescent="0.4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ht="15.75" customHeight="1" x14ac:dyDescent="0.4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ht="15.75" customHeight="1" x14ac:dyDescent="0.4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ht="15.75" customHeight="1" x14ac:dyDescent="0.4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 ht="15.75" customHeight="1" x14ac:dyDescent="0.4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 ht="15.75" customHeight="1" x14ac:dyDescent="0.4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ht="15.75" customHeight="1" x14ac:dyDescent="0.4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75" customHeight="1" x14ac:dyDescent="0.4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 ht="15.75" customHeight="1" x14ac:dyDescent="0.4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ht="15.75" customHeight="1" x14ac:dyDescent="0.4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 ht="15.75" customHeight="1" x14ac:dyDescent="0.4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 ht="15.75" customHeight="1" x14ac:dyDescent="0.4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 ht="15.75" customHeight="1" x14ac:dyDescent="0.4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1:27" ht="15.75" customHeight="1" x14ac:dyDescent="0.4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4" spans="1:27" ht="15.75" customHeight="1" x14ac:dyDescent="0.4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</row>
    <row r="85" spans="1:27" ht="15.75" customHeight="1" x14ac:dyDescent="0.4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ht="15.75" customHeight="1" x14ac:dyDescent="0.4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ht="15.75" customHeight="1" x14ac:dyDescent="0.4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1:27" ht="15.75" customHeight="1" x14ac:dyDescent="0.4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ht="15.75" customHeight="1" x14ac:dyDescent="0.4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ht="15.75" customHeight="1" x14ac:dyDescent="0.4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ht="15.75" customHeight="1" x14ac:dyDescent="0.4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t="15.75" customHeight="1" x14ac:dyDescent="0.4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ht="15.75" customHeight="1" x14ac:dyDescent="0.4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ht="15.75" customHeight="1" x14ac:dyDescent="0.4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:27" ht="15.75" customHeight="1" x14ac:dyDescent="0.4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ht="15.75" customHeight="1" x14ac:dyDescent="0.4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1:27" ht="15.75" customHeight="1" x14ac:dyDescent="0.4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ht="15.75" customHeight="1" x14ac:dyDescent="0.4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ht="15.75" customHeight="1" x14ac:dyDescent="0.4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ht="15.75" customHeight="1" x14ac:dyDescent="0.4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ht="15.75" customHeight="1" x14ac:dyDescent="0.4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ht="15.75" customHeight="1" x14ac:dyDescent="0.4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ht="15.75" customHeight="1" x14ac:dyDescent="0.4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ht="15.75" customHeight="1" x14ac:dyDescent="0.4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ht="15.75" customHeight="1" x14ac:dyDescent="0.4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ht="15.75" customHeight="1" x14ac:dyDescent="0.4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ht="15.75" customHeight="1" x14ac:dyDescent="0.4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ht="15.75" customHeight="1" x14ac:dyDescent="0.4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5.75" customHeight="1" x14ac:dyDescent="0.4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5.75" customHeight="1" x14ac:dyDescent="0.4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5.75" customHeight="1" x14ac:dyDescent="0.4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5.75" customHeight="1" x14ac:dyDescent="0.4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5.75" customHeight="1" x14ac:dyDescent="0.4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5.75" customHeight="1" x14ac:dyDescent="0.4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ht="15.75" customHeight="1" x14ac:dyDescent="0.4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ht="15.75" customHeight="1" x14ac:dyDescent="0.4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ht="15.75" customHeight="1" x14ac:dyDescent="0.4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ht="15.75" customHeight="1" x14ac:dyDescent="0.4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ht="15.75" customHeight="1" x14ac:dyDescent="0.4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ht="15.75" customHeight="1" x14ac:dyDescent="0.4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ht="15.75" customHeight="1" x14ac:dyDescent="0.4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ht="15.75" customHeight="1" x14ac:dyDescent="0.4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ht="15.75" customHeight="1" x14ac:dyDescent="0.4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ht="15.75" customHeight="1" x14ac:dyDescent="0.4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ht="15.75" customHeight="1" x14ac:dyDescent="0.4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1:27" ht="15.75" customHeight="1" x14ac:dyDescent="0.4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ht="15.75" customHeight="1" x14ac:dyDescent="0.4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ht="15.75" customHeight="1" x14ac:dyDescent="0.4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ht="15.75" customHeight="1" x14ac:dyDescent="0.4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ht="15.75" customHeight="1" x14ac:dyDescent="0.4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ht="15.75" customHeight="1" x14ac:dyDescent="0.4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ht="15.75" customHeight="1" x14ac:dyDescent="0.4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ht="15.75" customHeight="1" x14ac:dyDescent="0.4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:27" ht="15.75" customHeight="1" x14ac:dyDescent="0.4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ht="15.75" customHeight="1" x14ac:dyDescent="0.4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:27" ht="15.75" customHeight="1" x14ac:dyDescent="0.4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1:27" ht="15.75" customHeight="1" x14ac:dyDescent="0.4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:27" ht="15.75" customHeight="1" x14ac:dyDescent="0.4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ht="15.75" customHeight="1" x14ac:dyDescent="0.4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:27" ht="15.75" customHeight="1" x14ac:dyDescent="0.4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ht="15.75" customHeight="1" x14ac:dyDescent="0.4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ht="15.75" customHeight="1" x14ac:dyDescent="0.4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ht="15.75" customHeight="1" x14ac:dyDescent="0.4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:27" ht="15.75" customHeight="1" x14ac:dyDescent="0.4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:27" ht="15.75" customHeight="1" x14ac:dyDescent="0.4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:27" ht="15.75" customHeight="1" x14ac:dyDescent="0.4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ht="15.75" customHeight="1" x14ac:dyDescent="0.4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ht="15.75" customHeight="1" x14ac:dyDescent="0.4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ht="15.75" customHeight="1" x14ac:dyDescent="0.4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ht="15.75" customHeight="1" x14ac:dyDescent="0.4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ht="15.75" customHeight="1" x14ac:dyDescent="0.4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ht="15.75" customHeight="1" x14ac:dyDescent="0.4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ht="15.75" customHeight="1" x14ac:dyDescent="0.4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ht="15.75" customHeight="1" x14ac:dyDescent="0.4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ht="15.75" customHeight="1" x14ac:dyDescent="0.4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ht="15.75" customHeight="1" x14ac:dyDescent="0.4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:27" ht="15.75" customHeight="1" x14ac:dyDescent="0.4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ht="15.75" customHeight="1" x14ac:dyDescent="0.4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ht="15.75" customHeight="1" x14ac:dyDescent="0.4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ht="15.75" customHeight="1" x14ac:dyDescent="0.4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ht="15.75" customHeight="1" x14ac:dyDescent="0.4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ht="15.75" customHeight="1" x14ac:dyDescent="0.4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ht="15.75" customHeight="1" x14ac:dyDescent="0.4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ht="15.75" customHeight="1" x14ac:dyDescent="0.4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ht="15.75" customHeight="1" x14ac:dyDescent="0.4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ht="15.75" customHeight="1" x14ac:dyDescent="0.4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ht="15.75" customHeight="1" x14ac:dyDescent="0.4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ht="15.75" customHeight="1" x14ac:dyDescent="0.4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:27" ht="15.75" customHeight="1" x14ac:dyDescent="0.4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1:27" ht="15.75" customHeight="1" x14ac:dyDescent="0.4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1:27" ht="15.75" customHeight="1" x14ac:dyDescent="0.4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:27" ht="15.75" customHeight="1" x14ac:dyDescent="0.4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:27" ht="15.75" customHeight="1" x14ac:dyDescent="0.4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1:27" ht="15.75" customHeight="1" x14ac:dyDescent="0.4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1:27" ht="15.75" customHeight="1" x14ac:dyDescent="0.4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:27" ht="15.75" customHeight="1" x14ac:dyDescent="0.4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:27" ht="15.75" customHeight="1" x14ac:dyDescent="0.4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</row>
    <row r="178" spans="1:27" ht="15.75" customHeight="1" x14ac:dyDescent="0.4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1:27" ht="15.75" customHeight="1" x14ac:dyDescent="0.4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:27" ht="15.75" customHeight="1" x14ac:dyDescent="0.4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1:27" ht="15.75" customHeight="1" x14ac:dyDescent="0.4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:27" ht="15.75" customHeight="1" x14ac:dyDescent="0.4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:27" ht="15.75" customHeight="1" x14ac:dyDescent="0.4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:27" ht="15.75" customHeight="1" x14ac:dyDescent="0.4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1:27" ht="15.75" customHeight="1" x14ac:dyDescent="0.4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:27" ht="15.75" customHeight="1" x14ac:dyDescent="0.4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:27" ht="15.75" customHeight="1" x14ac:dyDescent="0.4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:27" ht="15.75" customHeight="1" x14ac:dyDescent="0.4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1:27" ht="15.75" customHeight="1" x14ac:dyDescent="0.4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1:27" ht="15.75" customHeight="1" x14ac:dyDescent="0.4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1:27" ht="15.75" customHeight="1" x14ac:dyDescent="0.4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</row>
    <row r="192" spans="1:27" ht="15.75" customHeight="1" x14ac:dyDescent="0.4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1:27" ht="15.75" customHeight="1" x14ac:dyDescent="0.4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</row>
    <row r="194" spans="1:27" ht="15.75" customHeight="1" x14ac:dyDescent="0.4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</row>
    <row r="195" spans="1:27" ht="15.75" customHeight="1" x14ac:dyDescent="0.4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</row>
    <row r="196" spans="1:27" ht="15.75" customHeight="1" x14ac:dyDescent="0.4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</row>
    <row r="197" spans="1:27" ht="15.75" customHeight="1" x14ac:dyDescent="0.4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</row>
    <row r="198" spans="1:27" ht="15.75" customHeight="1" x14ac:dyDescent="0.4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</row>
    <row r="199" spans="1:27" ht="15.75" customHeight="1" x14ac:dyDescent="0.4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</row>
    <row r="200" spans="1:27" ht="15.75" customHeight="1" x14ac:dyDescent="0.4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</row>
    <row r="201" spans="1:27" ht="15.75" customHeight="1" x14ac:dyDescent="0.4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</row>
    <row r="202" spans="1:27" ht="15.75" customHeight="1" x14ac:dyDescent="0.4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</row>
    <row r="203" spans="1:27" ht="15.75" customHeight="1" x14ac:dyDescent="0.4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</row>
    <row r="204" spans="1:27" ht="15.75" customHeight="1" x14ac:dyDescent="0.4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</row>
    <row r="205" spans="1:27" ht="15.75" customHeight="1" x14ac:dyDescent="0.4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</row>
    <row r="206" spans="1:27" ht="15.75" customHeight="1" x14ac:dyDescent="0.4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</row>
    <row r="207" spans="1:27" ht="15.75" customHeight="1" x14ac:dyDescent="0.4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</row>
    <row r="208" spans="1:27" ht="15.75" customHeight="1" x14ac:dyDescent="0.4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</row>
    <row r="209" spans="1:27" ht="15.75" customHeight="1" x14ac:dyDescent="0.4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</row>
    <row r="210" spans="1:27" ht="15.75" customHeight="1" x14ac:dyDescent="0.4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</row>
    <row r="211" spans="1:27" ht="15.75" customHeight="1" x14ac:dyDescent="0.4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</row>
    <row r="212" spans="1:27" ht="15.75" customHeight="1" x14ac:dyDescent="0.4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</row>
    <row r="213" spans="1:27" ht="15.75" customHeight="1" x14ac:dyDescent="0.4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</row>
    <row r="214" spans="1:27" ht="15.75" customHeight="1" x14ac:dyDescent="0.4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</row>
    <row r="215" spans="1:27" ht="15.75" customHeight="1" x14ac:dyDescent="0.4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</row>
    <row r="216" spans="1:27" ht="15.75" customHeight="1" x14ac:dyDescent="0.4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</row>
    <row r="217" spans="1:27" ht="15.75" customHeight="1" x14ac:dyDescent="0.4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</row>
    <row r="218" spans="1:27" ht="15.75" customHeight="1" x14ac:dyDescent="0.4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1:27" ht="15.75" customHeight="1" x14ac:dyDescent="0.4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</row>
    <row r="220" spans="1:27" ht="15.75" customHeight="1" x14ac:dyDescent="0.4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</row>
    <row r="221" spans="1:27" ht="15.75" customHeight="1" x14ac:dyDescent="0.4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</row>
    <row r="222" spans="1:27" ht="15.75" customHeight="1" x14ac:dyDescent="0.4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1:27" ht="15.75" customHeight="1" x14ac:dyDescent="0.4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</row>
    <row r="224" spans="1:27" ht="15.75" customHeight="1" x14ac:dyDescent="0.4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1:27" ht="15.75" customHeight="1" x14ac:dyDescent="0.4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</row>
    <row r="226" spans="1:27" ht="15.75" customHeight="1" x14ac:dyDescent="0.4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1:27" ht="15.75" customHeight="1" x14ac:dyDescent="0.4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1:27" ht="15.75" customHeight="1" x14ac:dyDescent="0.4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1:27" ht="15.75" customHeight="1" x14ac:dyDescent="0.4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1:27" ht="15.75" customHeight="1" x14ac:dyDescent="0.4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1:27" ht="15.75" customHeight="1" x14ac:dyDescent="0.4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1:27" ht="15.75" customHeight="1" x14ac:dyDescent="0.4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</row>
    <row r="233" spans="1:27" ht="15.75" customHeight="1" x14ac:dyDescent="0.4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1:27" ht="15.75" customHeight="1" x14ac:dyDescent="0.4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1:27" ht="15.75" customHeight="1" x14ac:dyDescent="0.4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1:27" ht="15.75" customHeight="1" x14ac:dyDescent="0.4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1:27" ht="15.75" customHeight="1" x14ac:dyDescent="0.4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1:27" ht="15.75" customHeight="1" x14ac:dyDescent="0.4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1:27" ht="15.75" customHeight="1" x14ac:dyDescent="0.4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1:27" ht="15.75" customHeight="1" x14ac:dyDescent="0.4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1:27" ht="15.75" customHeight="1" x14ac:dyDescent="0.4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1:27" ht="15.75" customHeight="1" x14ac:dyDescent="0.4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1:27" ht="15.75" customHeight="1" x14ac:dyDescent="0.4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1:27" ht="15.75" customHeight="1" x14ac:dyDescent="0.4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1:27" ht="15.75" customHeight="1" x14ac:dyDescent="0.4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1:27" ht="15.75" customHeight="1" x14ac:dyDescent="0.4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1:27" ht="15.75" customHeight="1" x14ac:dyDescent="0.4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1:27" ht="15.75" customHeight="1" x14ac:dyDescent="0.4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1:27" ht="15.75" customHeight="1" x14ac:dyDescent="0.4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1:27" ht="15.75" customHeight="1" x14ac:dyDescent="0.4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1:27" ht="15.75" customHeight="1" x14ac:dyDescent="0.4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1:27" ht="15.75" customHeight="1" x14ac:dyDescent="0.4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1:27" ht="15.75" customHeight="1" x14ac:dyDescent="0.4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1:27" ht="15.75" customHeight="1" x14ac:dyDescent="0.4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1:27" ht="15.75" customHeight="1" x14ac:dyDescent="0.4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1:27" ht="15.75" customHeight="1" x14ac:dyDescent="0.4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1:27" ht="15.75" customHeight="1" x14ac:dyDescent="0.4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1:27" ht="15.75" customHeight="1" x14ac:dyDescent="0.4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1:27" ht="15.75" customHeight="1" x14ac:dyDescent="0.4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1:27" ht="15.75" customHeight="1" x14ac:dyDescent="0.4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:27" ht="15.75" customHeight="1" x14ac:dyDescent="0.4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1:27" ht="15.75" customHeight="1" x14ac:dyDescent="0.4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1:27" ht="15.75" customHeight="1" x14ac:dyDescent="0.4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1:27" ht="15.75" customHeight="1" x14ac:dyDescent="0.4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1:27" ht="15.75" customHeight="1" x14ac:dyDescent="0.4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1:27" ht="15.75" customHeight="1" x14ac:dyDescent="0.4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1:27" ht="15.75" customHeight="1" x14ac:dyDescent="0.4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1:27" ht="15.75" customHeight="1" x14ac:dyDescent="0.4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1:27" ht="15.75" customHeight="1" x14ac:dyDescent="0.4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:27" ht="15.75" customHeight="1" x14ac:dyDescent="0.4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1:27" ht="15.75" customHeight="1" x14ac:dyDescent="0.4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:27" ht="15.75" customHeight="1" x14ac:dyDescent="0.4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:27" ht="15.75" customHeight="1" x14ac:dyDescent="0.4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:27" ht="15.75" customHeight="1" x14ac:dyDescent="0.4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1:27" ht="15.75" customHeight="1" x14ac:dyDescent="0.4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1:27" ht="15.75" customHeight="1" x14ac:dyDescent="0.4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1:27" ht="15.75" customHeight="1" x14ac:dyDescent="0.4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1:27" ht="15.75" customHeight="1" x14ac:dyDescent="0.4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1:27" ht="15.75" customHeight="1" x14ac:dyDescent="0.4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1:27" ht="15.75" customHeight="1" x14ac:dyDescent="0.4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1:27" ht="15.75" customHeight="1" x14ac:dyDescent="0.4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1:27" ht="15.75" customHeight="1" x14ac:dyDescent="0.4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1:27" ht="15.75" customHeight="1" x14ac:dyDescent="0.4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1:27" ht="15.75" customHeight="1" x14ac:dyDescent="0.4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1:27" ht="15.75" customHeight="1" x14ac:dyDescent="0.4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1:27" ht="15.75" customHeight="1" x14ac:dyDescent="0.4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1:27" ht="15.75" customHeight="1" x14ac:dyDescent="0.4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1:27" ht="15.75" customHeight="1" x14ac:dyDescent="0.4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1:27" ht="15.75" customHeight="1" x14ac:dyDescent="0.4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1:27" ht="15.75" customHeight="1" x14ac:dyDescent="0.4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1:27" ht="15.75" customHeight="1" x14ac:dyDescent="0.4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1:27" ht="15.75" customHeight="1" x14ac:dyDescent="0.4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1:27" ht="15.75" customHeight="1" x14ac:dyDescent="0.4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1:27" ht="15.75" customHeight="1" x14ac:dyDescent="0.4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1:27" ht="15.75" customHeight="1" x14ac:dyDescent="0.4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1:27" ht="15.75" customHeight="1" x14ac:dyDescent="0.4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1:27" ht="15.75" customHeight="1" x14ac:dyDescent="0.4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1:27" ht="15.75" customHeight="1" x14ac:dyDescent="0.4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1:27" ht="15.75" customHeight="1" x14ac:dyDescent="0.4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1:27" ht="15.75" customHeight="1" x14ac:dyDescent="0.4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1:27" ht="15.75" customHeight="1" x14ac:dyDescent="0.4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1:27" ht="15.75" customHeight="1" x14ac:dyDescent="0.4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1:27" ht="15.75" customHeight="1" x14ac:dyDescent="0.4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1:27" ht="15.75" customHeight="1" x14ac:dyDescent="0.4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1:27" ht="15.75" customHeight="1" x14ac:dyDescent="0.4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1:27" ht="15.75" customHeight="1" x14ac:dyDescent="0.4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1:27" ht="15.75" customHeight="1" x14ac:dyDescent="0.4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</row>
    <row r="308" spans="1:27" ht="15.75" customHeight="1" x14ac:dyDescent="0.4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1:27" ht="15.75" customHeight="1" x14ac:dyDescent="0.4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</row>
    <row r="310" spans="1:27" ht="15.75" customHeight="1" x14ac:dyDescent="0.4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</row>
    <row r="311" spans="1:27" ht="15.75" customHeight="1" x14ac:dyDescent="0.4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1:27" ht="15.75" customHeight="1" x14ac:dyDescent="0.4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1:27" ht="15.75" customHeight="1" x14ac:dyDescent="0.4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</row>
    <row r="314" spans="1:27" ht="15.75" customHeight="1" x14ac:dyDescent="0.4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1:27" ht="15.75" customHeight="1" x14ac:dyDescent="0.4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1:27" ht="15.75" customHeight="1" x14ac:dyDescent="0.4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1:27" ht="15.75" customHeight="1" x14ac:dyDescent="0.4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1:27" ht="15.75" customHeight="1" x14ac:dyDescent="0.4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1:27" ht="15.75" customHeight="1" x14ac:dyDescent="0.4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1:27" ht="15.75" customHeight="1" x14ac:dyDescent="0.4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1:27" ht="15.75" customHeight="1" x14ac:dyDescent="0.4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1:27" ht="15.75" customHeight="1" x14ac:dyDescent="0.4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1:27" ht="15.75" customHeight="1" x14ac:dyDescent="0.4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1:27" ht="15.75" customHeight="1" x14ac:dyDescent="0.4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</row>
    <row r="325" spans="1:27" ht="15.75" customHeight="1" x14ac:dyDescent="0.4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1:27" ht="15.75" customHeight="1" x14ac:dyDescent="0.4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1:27" ht="15.75" customHeight="1" x14ac:dyDescent="0.4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1:27" ht="15.75" customHeight="1" x14ac:dyDescent="0.4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1:27" ht="15.75" customHeight="1" x14ac:dyDescent="0.4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</row>
    <row r="330" spans="1:27" ht="15.75" customHeight="1" x14ac:dyDescent="0.4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</row>
    <row r="331" spans="1:27" ht="15.75" customHeight="1" x14ac:dyDescent="0.4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</row>
    <row r="332" spans="1:27" ht="15.75" customHeight="1" x14ac:dyDescent="0.4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</row>
    <row r="333" spans="1:27" ht="15.75" customHeight="1" x14ac:dyDescent="0.4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</row>
    <row r="334" spans="1:27" ht="15.75" customHeight="1" x14ac:dyDescent="0.4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</row>
    <row r="335" spans="1:27" ht="15.75" customHeight="1" x14ac:dyDescent="0.4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</row>
    <row r="336" spans="1:27" ht="15.75" customHeight="1" x14ac:dyDescent="0.4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</row>
    <row r="337" spans="1:27" ht="15.75" customHeight="1" x14ac:dyDescent="0.4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</row>
    <row r="338" spans="1:27" ht="15.75" customHeight="1" x14ac:dyDescent="0.4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</row>
    <row r="339" spans="1:27" ht="15.75" customHeight="1" x14ac:dyDescent="0.4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</row>
    <row r="340" spans="1:27" ht="15.75" customHeight="1" x14ac:dyDescent="0.4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</row>
    <row r="341" spans="1:27" ht="15.75" customHeight="1" x14ac:dyDescent="0.4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</row>
    <row r="342" spans="1:27" ht="15.75" customHeight="1" x14ac:dyDescent="0.4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</row>
    <row r="343" spans="1:27" ht="15.75" customHeight="1" x14ac:dyDescent="0.4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</row>
    <row r="344" spans="1:27" ht="15.75" customHeight="1" x14ac:dyDescent="0.4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</row>
    <row r="345" spans="1:27" ht="15.75" customHeight="1" x14ac:dyDescent="0.4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</row>
    <row r="346" spans="1:27" ht="15.75" customHeight="1" x14ac:dyDescent="0.4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</row>
    <row r="347" spans="1:27" ht="15.75" customHeight="1" x14ac:dyDescent="0.4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</row>
    <row r="348" spans="1:27" ht="15.75" customHeight="1" x14ac:dyDescent="0.4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</row>
    <row r="349" spans="1:27" ht="15.75" customHeight="1" x14ac:dyDescent="0.4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</row>
    <row r="350" spans="1:27" ht="15.75" customHeight="1" x14ac:dyDescent="0.4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</row>
    <row r="351" spans="1:27" ht="15.75" customHeight="1" x14ac:dyDescent="0.4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</row>
    <row r="352" spans="1:27" ht="15.75" customHeight="1" x14ac:dyDescent="0.4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</row>
    <row r="353" spans="1:27" ht="15.75" customHeight="1" x14ac:dyDescent="0.4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</row>
    <row r="354" spans="1:27" ht="15.75" customHeight="1" x14ac:dyDescent="0.4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</row>
    <row r="355" spans="1:27" ht="15.75" customHeight="1" x14ac:dyDescent="0.4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</row>
    <row r="356" spans="1:27" ht="15.75" customHeight="1" x14ac:dyDescent="0.4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</row>
    <row r="357" spans="1:27" ht="15.75" customHeight="1" x14ac:dyDescent="0.4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</row>
    <row r="358" spans="1:27" ht="15.75" customHeight="1" x14ac:dyDescent="0.4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</row>
    <row r="359" spans="1:27" ht="15.75" customHeight="1" x14ac:dyDescent="0.4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</row>
    <row r="360" spans="1:27" ht="15.75" customHeight="1" x14ac:dyDescent="0.4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</row>
    <row r="361" spans="1:27" ht="15.75" customHeight="1" x14ac:dyDescent="0.4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</row>
    <row r="362" spans="1:27" ht="15.75" customHeight="1" x14ac:dyDescent="0.4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</row>
    <row r="363" spans="1:27" ht="15.75" customHeight="1" x14ac:dyDescent="0.4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</row>
    <row r="364" spans="1:27" ht="15.75" customHeight="1" x14ac:dyDescent="0.4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</row>
    <row r="365" spans="1:27" ht="15.75" customHeight="1" x14ac:dyDescent="0.4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</row>
    <row r="366" spans="1:27" ht="15.75" customHeight="1" x14ac:dyDescent="0.4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</row>
    <row r="367" spans="1:27" ht="15.75" customHeight="1" x14ac:dyDescent="0.4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</row>
    <row r="368" spans="1:27" ht="15.75" customHeight="1" x14ac:dyDescent="0.4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</row>
    <row r="369" spans="1:27" ht="15.75" customHeight="1" x14ac:dyDescent="0.4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</row>
    <row r="370" spans="1:27" ht="15.75" customHeight="1" x14ac:dyDescent="0.4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</row>
    <row r="371" spans="1:27" ht="15.75" customHeight="1" x14ac:dyDescent="0.4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</row>
    <row r="372" spans="1:27" ht="15.75" customHeight="1" x14ac:dyDescent="0.4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</row>
    <row r="373" spans="1:27" ht="15.75" customHeight="1" x14ac:dyDescent="0.4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</row>
    <row r="374" spans="1:27" ht="15.75" customHeight="1" x14ac:dyDescent="0.4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</row>
    <row r="375" spans="1:27" ht="15.75" customHeight="1" x14ac:dyDescent="0.4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</row>
    <row r="376" spans="1:27" ht="15.75" customHeight="1" x14ac:dyDescent="0.4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</row>
    <row r="377" spans="1:27" ht="15.75" customHeight="1" x14ac:dyDescent="0.4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</row>
    <row r="378" spans="1:27" ht="15.75" customHeight="1" x14ac:dyDescent="0.4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</row>
    <row r="379" spans="1:27" ht="15.75" customHeight="1" x14ac:dyDescent="0.4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</row>
    <row r="380" spans="1:27" ht="15.75" customHeight="1" x14ac:dyDescent="0.4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</row>
    <row r="381" spans="1:27" ht="15.75" customHeight="1" x14ac:dyDescent="0.4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</row>
    <row r="382" spans="1:27" ht="15.75" customHeight="1" x14ac:dyDescent="0.4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</row>
    <row r="383" spans="1:27" ht="15.75" customHeight="1" x14ac:dyDescent="0.4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</row>
    <row r="384" spans="1:27" ht="15.75" customHeight="1" x14ac:dyDescent="0.4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</row>
    <row r="385" spans="1:27" ht="15.75" customHeight="1" x14ac:dyDescent="0.4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</row>
    <row r="386" spans="1:27" ht="15.75" customHeight="1" x14ac:dyDescent="0.4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</row>
    <row r="387" spans="1:27" ht="15.75" customHeight="1" x14ac:dyDescent="0.4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</row>
    <row r="388" spans="1:27" ht="15.75" customHeight="1" x14ac:dyDescent="0.4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</row>
    <row r="389" spans="1:27" ht="15.75" customHeight="1" x14ac:dyDescent="0.4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</row>
    <row r="390" spans="1:27" ht="15.75" customHeight="1" x14ac:dyDescent="0.4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</row>
    <row r="391" spans="1:27" ht="15.75" customHeight="1" x14ac:dyDescent="0.4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</row>
    <row r="392" spans="1:27" ht="15.75" customHeight="1" x14ac:dyDescent="0.4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</row>
    <row r="393" spans="1:27" ht="15.75" customHeight="1" x14ac:dyDescent="0.4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</row>
    <row r="394" spans="1:27" ht="15.75" customHeight="1" x14ac:dyDescent="0.4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</row>
    <row r="395" spans="1:27" ht="15.75" customHeight="1" x14ac:dyDescent="0.4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</row>
    <row r="396" spans="1:27" ht="15.75" customHeight="1" x14ac:dyDescent="0.4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</row>
    <row r="397" spans="1:27" ht="15.75" customHeight="1" x14ac:dyDescent="0.4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</row>
    <row r="398" spans="1:27" ht="15.75" customHeight="1" x14ac:dyDescent="0.4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</row>
    <row r="399" spans="1:27" ht="15.75" customHeight="1" x14ac:dyDescent="0.4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</row>
    <row r="400" spans="1:27" ht="15.75" customHeight="1" x14ac:dyDescent="0.4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</row>
    <row r="401" spans="1:27" ht="15.75" customHeight="1" x14ac:dyDescent="0.4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</row>
    <row r="402" spans="1:27" ht="15.75" customHeight="1" x14ac:dyDescent="0.4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</row>
    <row r="403" spans="1:27" ht="15.75" customHeight="1" x14ac:dyDescent="0.4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</row>
    <row r="404" spans="1:27" ht="15.75" customHeight="1" x14ac:dyDescent="0.4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</row>
    <row r="405" spans="1:27" ht="15.75" customHeight="1" x14ac:dyDescent="0.4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</row>
    <row r="406" spans="1:27" ht="15.75" customHeight="1" x14ac:dyDescent="0.4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</row>
    <row r="407" spans="1:27" ht="15.75" customHeight="1" x14ac:dyDescent="0.4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</row>
    <row r="408" spans="1:27" ht="15.75" customHeight="1" x14ac:dyDescent="0.4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</row>
    <row r="409" spans="1:27" ht="15.75" customHeight="1" x14ac:dyDescent="0.4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</row>
    <row r="410" spans="1:27" ht="15.75" customHeight="1" x14ac:dyDescent="0.4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</row>
    <row r="411" spans="1:27" ht="15.75" customHeight="1" x14ac:dyDescent="0.4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</row>
    <row r="412" spans="1:27" ht="15.75" customHeight="1" x14ac:dyDescent="0.4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</row>
    <row r="413" spans="1:27" ht="15.75" customHeight="1" x14ac:dyDescent="0.4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</row>
    <row r="414" spans="1:27" ht="15.75" customHeight="1" x14ac:dyDescent="0.4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</row>
    <row r="415" spans="1:27" ht="15.75" customHeight="1" x14ac:dyDescent="0.4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</row>
    <row r="416" spans="1:27" ht="15.75" customHeight="1" x14ac:dyDescent="0.4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</row>
    <row r="417" spans="1:27" ht="15.75" customHeight="1" x14ac:dyDescent="0.4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</row>
    <row r="418" spans="1:27" ht="15.75" customHeight="1" x14ac:dyDescent="0.4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</row>
    <row r="419" spans="1:27" ht="15.75" customHeight="1" x14ac:dyDescent="0.4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</row>
    <row r="420" spans="1:27" ht="15.75" customHeight="1" x14ac:dyDescent="0.4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</row>
    <row r="421" spans="1:27" ht="15.75" customHeight="1" x14ac:dyDescent="0.4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</row>
    <row r="422" spans="1:27" ht="15.75" customHeight="1" x14ac:dyDescent="0.4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</row>
    <row r="423" spans="1:27" ht="15.75" customHeight="1" x14ac:dyDescent="0.4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</row>
    <row r="424" spans="1:27" ht="15.75" customHeight="1" x14ac:dyDescent="0.4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</row>
    <row r="425" spans="1:27" ht="15.75" customHeight="1" x14ac:dyDescent="0.4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</row>
    <row r="426" spans="1:27" ht="15.75" customHeight="1" x14ac:dyDescent="0.4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</row>
    <row r="427" spans="1:27" ht="15.75" customHeight="1" x14ac:dyDescent="0.4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</row>
    <row r="428" spans="1:27" ht="15.75" customHeight="1" x14ac:dyDescent="0.4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</row>
    <row r="429" spans="1:27" ht="15.75" customHeight="1" x14ac:dyDescent="0.4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</row>
    <row r="430" spans="1:27" ht="15.75" customHeight="1" x14ac:dyDescent="0.4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</row>
    <row r="431" spans="1:27" ht="15.75" customHeight="1" x14ac:dyDescent="0.4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</row>
    <row r="432" spans="1:27" ht="15.75" customHeight="1" x14ac:dyDescent="0.4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</row>
    <row r="433" spans="1:27" ht="15.75" customHeight="1" x14ac:dyDescent="0.4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</row>
    <row r="434" spans="1:27" ht="15.75" customHeight="1" x14ac:dyDescent="0.4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</row>
    <row r="435" spans="1:27" ht="15.75" customHeight="1" x14ac:dyDescent="0.4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</row>
    <row r="436" spans="1:27" ht="15.75" customHeight="1" x14ac:dyDescent="0.4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</row>
    <row r="437" spans="1:27" ht="15.75" customHeight="1" x14ac:dyDescent="0.4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</row>
    <row r="438" spans="1:27" ht="15.75" customHeight="1" x14ac:dyDescent="0.4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</row>
    <row r="439" spans="1:27" ht="15.75" customHeight="1" x14ac:dyDescent="0.4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</row>
    <row r="440" spans="1:27" ht="15.75" customHeight="1" x14ac:dyDescent="0.4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</row>
    <row r="441" spans="1:27" ht="15.75" customHeight="1" x14ac:dyDescent="0.4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</row>
    <row r="442" spans="1:27" ht="15.75" customHeight="1" x14ac:dyDescent="0.4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</row>
    <row r="443" spans="1:27" ht="15.75" customHeight="1" x14ac:dyDescent="0.4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</row>
    <row r="444" spans="1:27" ht="15.75" customHeight="1" x14ac:dyDescent="0.4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</row>
    <row r="445" spans="1:27" ht="15.75" customHeight="1" x14ac:dyDescent="0.4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</row>
    <row r="446" spans="1:27" ht="15.75" customHeight="1" x14ac:dyDescent="0.4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</row>
    <row r="447" spans="1:27" ht="15.75" customHeight="1" x14ac:dyDescent="0.4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</row>
    <row r="448" spans="1:27" ht="15.75" customHeight="1" x14ac:dyDescent="0.4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</row>
    <row r="449" spans="1:27" ht="15.75" customHeight="1" x14ac:dyDescent="0.4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</row>
    <row r="450" spans="1:27" ht="15.75" customHeight="1" x14ac:dyDescent="0.4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</row>
    <row r="451" spans="1:27" ht="15.75" customHeight="1" x14ac:dyDescent="0.4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</row>
    <row r="452" spans="1:27" ht="15.75" customHeight="1" x14ac:dyDescent="0.4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</row>
    <row r="453" spans="1:27" ht="15.75" customHeight="1" x14ac:dyDescent="0.4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</row>
    <row r="454" spans="1:27" ht="15.75" customHeight="1" x14ac:dyDescent="0.4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</row>
    <row r="455" spans="1:27" ht="15.75" customHeight="1" x14ac:dyDescent="0.4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</row>
    <row r="456" spans="1:27" ht="15.75" customHeight="1" x14ac:dyDescent="0.4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</row>
    <row r="457" spans="1:27" ht="15.75" customHeight="1" x14ac:dyDescent="0.4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</row>
    <row r="458" spans="1:27" ht="15.75" customHeight="1" x14ac:dyDescent="0.4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</row>
    <row r="459" spans="1:27" ht="15.75" customHeight="1" x14ac:dyDescent="0.4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</row>
    <row r="460" spans="1:27" ht="15.75" customHeight="1" x14ac:dyDescent="0.4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</row>
    <row r="461" spans="1:27" ht="15.75" customHeight="1" x14ac:dyDescent="0.4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</row>
    <row r="462" spans="1:27" ht="15.75" customHeight="1" x14ac:dyDescent="0.4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</row>
    <row r="463" spans="1:27" ht="15.75" customHeight="1" x14ac:dyDescent="0.4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</row>
    <row r="464" spans="1:27" ht="15.75" customHeight="1" x14ac:dyDescent="0.4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</row>
    <row r="465" spans="1:27" ht="15.75" customHeight="1" x14ac:dyDescent="0.4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</row>
    <row r="466" spans="1:27" ht="15.75" customHeight="1" x14ac:dyDescent="0.4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</row>
    <row r="467" spans="1:27" ht="15.75" customHeight="1" x14ac:dyDescent="0.4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</row>
    <row r="468" spans="1:27" ht="15.75" customHeight="1" x14ac:dyDescent="0.4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</row>
    <row r="469" spans="1:27" ht="15.75" customHeight="1" x14ac:dyDescent="0.4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</row>
    <row r="470" spans="1:27" ht="15.75" customHeight="1" x14ac:dyDescent="0.4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</row>
    <row r="471" spans="1:27" ht="15.75" customHeight="1" x14ac:dyDescent="0.4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</row>
    <row r="472" spans="1:27" ht="15.75" customHeight="1" x14ac:dyDescent="0.4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</row>
    <row r="473" spans="1:27" ht="15.75" customHeight="1" x14ac:dyDescent="0.4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</row>
    <row r="474" spans="1:27" ht="15.75" customHeight="1" x14ac:dyDescent="0.4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</row>
    <row r="475" spans="1:27" ht="15.75" customHeight="1" x14ac:dyDescent="0.4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</row>
    <row r="476" spans="1:27" ht="15.75" customHeight="1" x14ac:dyDescent="0.4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</row>
    <row r="477" spans="1:27" ht="15.75" customHeight="1" x14ac:dyDescent="0.4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</row>
    <row r="478" spans="1:27" ht="15.75" customHeight="1" x14ac:dyDescent="0.4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</row>
    <row r="479" spans="1:27" ht="15.75" customHeight="1" x14ac:dyDescent="0.4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</row>
    <row r="480" spans="1:27" ht="15.75" customHeight="1" x14ac:dyDescent="0.4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</row>
    <row r="481" spans="1:27" ht="15.75" customHeight="1" x14ac:dyDescent="0.4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</row>
    <row r="482" spans="1:27" ht="15.75" customHeight="1" x14ac:dyDescent="0.4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</row>
    <row r="483" spans="1:27" ht="15.75" customHeight="1" x14ac:dyDescent="0.4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</row>
    <row r="484" spans="1:27" ht="15.75" customHeight="1" x14ac:dyDescent="0.4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</row>
    <row r="485" spans="1:27" ht="15.75" customHeight="1" x14ac:dyDescent="0.4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</row>
    <row r="486" spans="1:27" ht="15.75" customHeight="1" x14ac:dyDescent="0.4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</row>
    <row r="487" spans="1:27" ht="15.75" customHeight="1" x14ac:dyDescent="0.4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</row>
    <row r="488" spans="1:27" ht="15.75" customHeight="1" x14ac:dyDescent="0.4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</row>
    <row r="489" spans="1:27" ht="15.75" customHeight="1" x14ac:dyDescent="0.4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</row>
    <row r="490" spans="1:27" ht="15.75" customHeight="1" x14ac:dyDescent="0.4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</row>
    <row r="491" spans="1:27" ht="15.75" customHeight="1" x14ac:dyDescent="0.4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</row>
    <row r="492" spans="1:27" ht="15.75" customHeight="1" x14ac:dyDescent="0.4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</row>
    <row r="493" spans="1:27" ht="15.75" customHeight="1" x14ac:dyDescent="0.4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</row>
    <row r="494" spans="1:27" ht="15.75" customHeight="1" x14ac:dyDescent="0.4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</row>
    <row r="495" spans="1:27" ht="15.75" customHeight="1" x14ac:dyDescent="0.4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</row>
    <row r="496" spans="1:27" ht="15.75" customHeight="1" x14ac:dyDescent="0.4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</row>
    <row r="497" spans="1:27" ht="15.75" customHeight="1" x14ac:dyDescent="0.4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</row>
    <row r="498" spans="1:27" ht="15.75" customHeight="1" x14ac:dyDescent="0.4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</row>
    <row r="499" spans="1:27" ht="15.75" customHeight="1" x14ac:dyDescent="0.4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</row>
    <row r="500" spans="1:27" ht="15.75" customHeight="1" x14ac:dyDescent="0.4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</row>
    <row r="501" spans="1:27" ht="15.75" customHeight="1" x14ac:dyDescent="0.4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</row>
    <row r="502" spans="1:27" ht="15.75" customHeight="1" x14ac:dyDescent="0.4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</row>
    <row r="503" spans="1:27" ht="15.75" customHeight="1" x14ac:dyDescent="0.4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</row>
    <row r="504" spans="1:27" ht="15.75" customHeight="1" x14ac:dyDescent="0.4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</row>
    <row r="505" spans="1:27" ht="15.75" customHeight="1" x14ac:dyDescent="0.4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</row>
    <row r="506" spans="1:27" ht="15.75" customHeight="1" x14ac:dyDescent="0.4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</row>
    <row r="507" spans="1:27" ht="15.75" customHeight="1" x14ac:dyDescent="0.4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</row>
    <row r="508" spans="1:27" ht="15.75" customHeight="1" x14ac:dyDescent="0.4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</row>
    <row r="509" spans="1:27" ht="15.75" customHeight="1" x14ac:dyDescent="0.4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</row>
    <row r="510" spans="1:27" ht="15.75" customHeight="1" x14ac:dyDescent="0.4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</row>
    <row r="511" spans="1:27" ht="15.75" customHeight="1" x14ac:dyDescent="0.4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</row>
    <row r="512" spans="1:27" ht="15.75" customHeight="1" x14ac:dyDescent="0.4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</row>
    <row r="513" spans="1:27" ht="15.75" customHeight="1" x14ac:dyDescent="0.4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</row>
    <row r="514" spans="1:27" ht="15.75" customHeight="1" x14ac:dyDescent="0.4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</row>
    <row r="515" spans="1:27" ht="15.75" customHeight="1" x14ac:dyDescent="0.4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</row>
    <row r="516" spans="1:27" ht="15.75" customHeight="1" x14ac:dyDescent="0.4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</row>
    <row r="517" spans="1:27" ht="15.75" customHeight="1" x14ac:dyDescent="0.4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</row>
    <row r="518" spans="1:27" ht="15.75" customHeight="1" x14ac:dyDescent="0.4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</row>
    <row r="519" spans="1:27" ht="15.75" customHeight="1" x14ac:dyDescent="0.4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</row>
    <row r="520" spans="1:27" ht="15.75" customHeight="1" x14ac:dyDescent="0.4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</row>
    <row r="521" spans="1:27" ht="15.75" customHeight="1" x14ac:dyDescent="0.4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</row>
    <row r="522" spans="1:27" ht="15.75" customHeight="1" x14ac:dyDescent="0.4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</row>
    <row r="523" spans="1:27" ht="15.75" customHeight="1" x14ac:dyDescent="0.4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</row>
    <row r="524" spans="1:27" ht="15.75" customHeight="1" x14ac:dyDescent="0.4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</row>
    <row r="525" spans="1:27" ht="15.75" customHeight="1" x14ac:dyDescent="0.4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</row>
    <row r="526" spans="1:27" ht="15.75" customHeight="1" x14ac:dyDescent="0.4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</row>
    <row r="527" spans="1:27" ht="15.75" customHeight="1" x14ac:dyDescent="0.4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</row>
    <row r="528" spans="1:27" ht="15.75" customHeight="1" x14ac:dyDescent="0.4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</row>
    <row r="529" spans="1:27" ht="15.75" customHeight="1" x14ac:dyDescent="0.4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</row>
    <row r="530" spans="1:27" ht="15.75" customHeight="1" x14ac:dyDescent="0.4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</row>
    <row r="531" spans="1:27" ht="15.75" customHeight="1" x14ac:dyDescent="0.4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</row>
    <row r="532" spans="1:27" ht="15.75" customHeight="1" x14ac:dyDescent="0.4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</row>
    <row r="533" spans="1:27" ht="15.75" customHeight="1" x14ac:dyDescent="0.4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</row>
    <row r="534" spans="1:27" ht="15.75" customHeight="1" x14ac:dyDescent="0.4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</row>
    <row r="535" spans="1:27" ht="15.75" customHeight="1" x14ac:dyDescent="0.4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</row>
    <row r="536" spans="1:27" ht="15.75" customHeight="1" x14ac:dyDescent="0.4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</row>
    <row r="537" spans="1:27" ht="15.75" customHeight="1" x14ac:dyDescent="0.4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</row>
    <row r="538" spans="1:27" ht="15.75" customHeight="1" x14ac:dyDescent="0.4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</row>
    <row r="539" spans="1:27" ht="15.75" customHeight="1" x14ac:dyDescent="0.4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</row>
    <row r="540" spans="1:27" ht="15.75" customHeight="1" x14ac:dyDescent="0.4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</row>
    <row r="541" spans="1:27" ht="15.75" customHeight="1" x14ac:dyDescent="0.4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</row>
    <row r="542" spans="1:27" ht="15.75" customHeight="1" x14ac:dyDescent="0.4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</row>
    <row r="543" spans="1:27" ht="15.75" customHeight="1" x14ac:dyDescent="0.4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</row>
    <row r="544" spans="1:27" ht="15.75" customHeight="1" x14ac:dyDescent="0.4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</row>
    <row r="545" spans="1:27" ht="15.75" customHeight="1" x14ac:dyDescent="0.4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</row>
    <row r="546" spans="1:27" ht="15.75" customHeight="1" x14ac:dyDescent="0.4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</row>
    <row r="547" spans="1:27" ht="15.75" customHeight="1" x14ac:dyDescent="0.4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</row>
    <row r="548" spans="1:27" ht="15.75" customHeight="1" x14ac:dyDescent="0.4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</row>
    <row r="549" spans="1:27" ht="15.75" customHeight="1" x14ac:dyDescent="0.4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</row>
    <row r="550" spans="1:27" ht="15.75" customHeight="1" x14ac:dyDescent="0.4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</row>
    <row r="551" spans="1:27" ht="15.75" customHeight="1" x14ac:dyDescent="0.4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</row>
    <row r="552" spans="1:27" ht="15.75" customHeight="1" x14ac:dyDescent="0.4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</row>
    <row r="553" spans="1:27" ht="15.75" customHeight="1" x14ac:dyDescent="0.4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</row>
    <row r="554" spans="1:27" ht="15.75" customHeight="1" x14ac:dyDescent="0.4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</row>
    <row r="555" spans="1:27" ht="15.75" customHeight="1" x14ac:dyDescent="0.4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</row>
    <row r="556" spans="1:27" ht="15.75" customHeight="1" x14ac:dyDescent="0.4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</row>
    <row r="557" spans="1:27" ht="15.75" customHeight="1" x14ac:dyDescent="0.4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</row>
    <row r="558" spans="1:27" ht="15.75" customHeight="1" x14ac:dyDescent="0.4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</row>
    <row r="559" spans="1:27" ht="15.75" customHeight="1" x14ac:dyDescent="0.4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</row>
    <row r="560" spans="1:27" ht="15.75" customHeight="1" x14ac:dyDescent="0.4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</row>
    <row r="561" spans="1:27" ht="15.75" customHeight="1" x14ac:dyDescent="0.4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</row>
    <row r="562" spans="1:27" ht="15.75" customHeight="1" x14ac:dyDescent="0.4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</row>
    <row r="563" spans="1:27" ht="15.75" customHeight="1" x14ac:dyDescent="0.4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</row>
    <row r="564" spans="1:27" ht="15.75" customHeight="1" x14ac:dyDescent="0.4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</row>
    <row r="565" spans="1:27" ht="15.75" customHeight="1" x14ac:dyDescent="0.4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</row>
    <row r="566" spans="1:27" ht="15.75" customHeight="1" x14ac:dyDescent="0.4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</row>
    <row r="567" spans="1:27" ht="15.75" customHeight="1" x14ac:dyDescent="0.4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</row>
    <row r="568" spans="1:27" ht="15.75" customHeight="1" x14ac:dyDescent="0.4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</row>
    <row r="569" spans="1:27" ht="15.75" customHeight="1" x14ac:dyDescent="0.4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</row>
    <row r="570" spans="1:27" ht="15.75" customHeight="1" x14ac:dyDescent="0.4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</row>
    <row r="571" spans="1:27" ht="15.75" customHeight="1" x14ac:dyDescent="0.4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</row>
    <row r="572" spans="1:27" ht="15.75" customHeight="1" x14ac:dyDescent="0.4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</row>
    <row r="573" spans="1:27" ht="15.75" customHeight="1" x14ac:dyDescent="0.4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</row>
    <row r="574" spans="1:27" ht="15.75" customHeight="1" x14ac:dyDescent="0.4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</row>
    <row r="575" spans="1:27" ht="15.75" customHeight="1" x14ac:dyDescent="0.4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</row>
    <row r="576" spans="1:27" ht="15.75" customHeight="1" x14ac:dyDescent="0.4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</row>
    <row r="577" spans="1:27" ht="15.75" customHeight="1" x14ac:dyDescent="0.4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</row>
    <row r="578" spans="1:27" ht="15.75" customHeight="1" x14ac:dyDescent="0.4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</row>
    <row r="579" spans="1:27" ht="15.75" customHeight="1" x14ac:dyDescent="0.4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</row>
    <row r="580" spans="1:27" ht="15.75" customHeight="1" x14ac:dyDescent="0.4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</row>
    <row r="581" spans="1:27" ht="15.75" customHeight="1" x14ac:dyDescent="0.4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</row>
    <row r="582" spans="1:27" ht="15.75" customHeight="1" x14ac:dyDescent="0.4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</row>
    <row r="583" spans="1:27" ht="15.75" customHeight="1" x14ac:dyDescent="0.4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</row>
    <row r="584" spans="1:27" ht="15.75" customHeight="1" x14ac:dyDescent="0.4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</row>
    <row r="585" spans="1:27" ht="15.75" customHeight="1" x14ac:dyDescent="0.4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</row>
    <row r="586" spans="1:27" ht="15.75" customHeight="1" x14ac:dyDescent="0.4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</row>
    <row r="587" spans="1:27" ht="15.75" customHeight="1" x14ac:dyDescent="0.4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</row>
    <row r="588" spans="1:27" ht="15.75" customHeight="1" x14ac:dyDescent="0.4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</row>
    <row r="589" spans="1:27" ht="15.75" customHeight="1" x14ac:dyDescent="0.4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</row>
    <row r="590" spans="1:27" ht="15.75" customHeight="1" x14ac:dyDescent="0.4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</row>
    <row r="591" spans="1:27" ht="15.75" customHeight="1" x14ac:dyDescent="0.4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</row>
    <row r="592" spans="1:27" ht="15.75" customHeight="1" x14ac:dyDescent="0.4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</row>
    <row r="593" spans="1:27" ht="15.75" customHeight="1" x14ac:dyDescent="0.4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</row>
    <row r="594" spans="1:27" ht="15.75" customHeight="1" x14ac:dyDescent="0.4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</row>
    <row r="595" spans="1:27" ht="15.75" customHeight="1" x14ac:dyDescent="0.4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</row>
    <row r="596" spans="1:27" ht="15.75" customHeight="1" x14ac:dyDescent="0.4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</row>
    <row r="597" spans="1:27" ht="15.75" customHeight="1" x14ac:dyDescent="0.4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</row>
    <row r="598" spans="1:27" ht="15.75" customHeight="1" x14ac:dyDescent="0.4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</row>
    <row r="599" spans="1:27" ht="15.75" customHeight="1" x14ac:dyDescent="0.4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</row>
    <row r="600" spans="1:27" ht="15.75" customHeight="1" x14ac:dyDescent="0.4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</row>
    <row r="601" spans="1:27" ht="15.75" customHeight="1" x14ac:dyDescent="0.4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</row>
    <row r="602" spans="1:27" ht="15.75" customHeight="1" x14ac:dyDescent="0.4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</row>
    <row r="603" spans="1:27" ht="15.75" customHeight="1" x14ac:dyDescent="0.4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</row>
    <row r="604" spans="1:27" ht="15.75" customHeight="1" x14ac:dyDescent="0.4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</row>
    <row r="605" spans="1:27" ht="15.75" customHeight="1" x14ac:dyDescent="0.4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</row>
    <row r="606" spans="1:27" ht="15.75" customHeight="1" x14ac:dyDescent="0.4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</row>
    <row r="607" spans="1:27" ht="15.75" customHeight="1" x14ac:dyDescent="0.4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</row>
    <row r="608" spans="1:27" ht="15.75" customHeight="1" x14ac:dyDescent="0.4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</row>
    <row r="609" spans="1:27" ht="15.75" customHeight="1" x14ac:dyDescent="0.4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</row>
    <row r="610" spans="1:27" ht="15.75" customHeight="1" x14ac:dyDescent="0.4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</row>
    <row r="611" spans="1:27" ht="15.75" customHeight="1" x14ac:dyDescent="0.4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</row>
    <row r="612" spans="1:27" ht="15.75" customHeight="1" x14ac:dyDescent="0.4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</row>
    <row r="613" spans="1:27" ht="15.75" customHeight="1" x14ac:dyDescent="0.4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</row>
    <row r="614" spans="1:27" ht="15.75" customHeight="1" x14ac:dyDescent="0.4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</row>
    <row r="615" spans="1:27" ht="15.75" customHeight="1" x14ac:dyDescent="0.4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</row>
    <row r="616" spans="1:27" ht="15.75" customHeight="1" x14ac:dyDescent="0.4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</row>
    <row r="617" spans="1:27" ht="15.75" customHeight="1" x14ac:dyDescent="0.4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</row>
    <row r="618" spans="1:27" ht="15.75" customHeight="1" x14ac:dyDescent="0.4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</row>
    <row r="619" spans="1:27" ht="15.75" customHeight="1" x14ac:dyDescent="0.4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</row>
    <row r="620" spans="1:27" ht="15.75" customHeight="1" x14ac:dyDescent="0.4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</row>
    <row r="621" spans="1:27" ht="15.75" customHeight="1" x14ac:dyDescent="0.4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</row>
    <row r="622" spans="1:27" ht="15.75" customHeight="1" x14ac:dyDescent="0.4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</row>
    <row r="623" spans="1:27" ht="15.75" customHeight="1" x14ac:dyDescent="0.4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</row>
    <row r="624" spans="1:27" ht="15.75" customHeight="1" x14ac:dyDescent="0.4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</row>
    <row r="625" spans="1:27" ht="15.75" customHeight="1" x14ac:dyDescent="0.4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</row>
    <row r="626" spans="1:27" ht="15.75" customHeight="1" x14ac:dyDescent="0.4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</row>
    <row r="627" spans="1:27" ht="15.75" customHeight="1" x14ac:dyDescent="0.4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</row>
    <row r="628" spans="1:27" ht="15.75" customHeight="1" x14ac:dyDescent="0.4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</row>
    <row r="629" spans="1:27" ht="15.75" customHeight="1" x14ac:dyDescent="0.4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</row>
    <row r="630" spans="1:27" ht="15.75" customHeight="1" x14ac:dyDescent="0.4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</row>
    <row r="631" spans="1:27" ht="15.75" customHeight="1" x14ac:dyDescent="0.4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</row>
    <row r="632" spans="1:27" ht="15.75" customHeight="1" x14ac:dyDescent="0.4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</row>
    <row r="633" spans="1:27" ht="15.75" customHeight="1" x14ac:dyDescent="0.4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</row>
    <row r="634" spans="1:27" ht="15.75" customHeight="1" x14ac:dyDescent="0.4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</row>
    <row r="635" spans="1:27" ht="15.75" customHeight="1" x14ac:dyDescent="0.4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</row>
    <row r="636" spans="1:27" ht="15.75" customHeight="1" x14ac:dyDescent="0.4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</row>
    <row r="637" spans="1:27" ht="15.75" customHeight="1" x14ac:dyDescent="0.4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</row>
    <row r="638" spans="1:27" ht="15.75" customHeight="1" x14ac:dyDescent="0.4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</row>
    <row r="639" spans="1:27" ht="15.75" customHeight="1" x14ac:dyDescent="0.4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</row>
    <row r="640" spans="1:27" ht="15.75" customHeight="1" x14ac:dyDescent="0.4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</row>
    <row r="641" spans="1:27" ht="15.75" customHeight="1" x14ac:dyDescent="0.4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</row>
    <row r="642" spans="1:27" ht="15.75" customHeight="1" x14ac:dyDescent="0.4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</row>
    <row r="643" spans="1:27" ht="15.75" customHeight="1" x14ac:dyDescent="0.4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</row>
    <row r="644" spans="1:27" ht="15.75" customHeight="1" x14ac:dyDescent="0.4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</row>
    <row r="645" spans="1:27" ht="15.75" customHeight="1" x14ac:dyDescent="0.4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</row>
    <row r="646" spans="1:27" ht="15.75" customHeight="1" x14ac:dyDescent="0.4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</row>
    <row r="647" spans="1:27" ht="15.75" customHeight="1" x14ac:dyDescent="0.4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</row>
    <row r="648" spans="1:27" ht="15.75" customHeight="1" x14ac:dyDescent="0.4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</row>
    <row r="649" spans="1:27" ht="15.75" customHeight="1" x14ac:dyDescent="0.4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</row>
    <row r="650" spans="1:27" ht="15.75" customHeight="1" x14ac:dyDescent="0.4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</row>
    <row r="651" spans="1:27" ht="15.75" customHeight="1" x14ac:dyDescent="0.4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</row>
    <row r="652" spans="1:27" ht="15.75" customHeight="1" x14ac:dyDescent="0.4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</row>
    <row r="653" spans="1:27" ht="15.75" customHeight="1" x14ac:dyDescent="0.4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</row>
    <row r="654" spans="1:27" ht="15.75" customHeight="1" x14ac:dyDescent="0.4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</row>
    <row r="655" spans="1:27" ht="15.75" customHeight="1" x14ac:dyDescent="0.4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</row>
    <row r="656" spans="1:27" ht="15.75" customHeight="1" x14ac:dyDescent="0.4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</row>
    <row r="657" spans="1:27" ht="15.75" customHeight="1" x14ac:dyDescent="0.4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</row>
    <row r="658" spans="1:27" ht="15.75" customHeight="1" x14ac:dyDescent="0.4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</row>
    <row r="659" spans="1:27" ht="15.75" customHeight="1" x14ac:dyDescent="0.4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</row>
    <row r="660" spans="1:27" ht="15.75" customHeight="1" x14ac:dyDescent="0.4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</row>
    <row r="661" spans="1:27" ht="15.75" customHeight="1" x14ac:dyDescent="0.4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</row>
    <row r="662" spans="1:27" ht="15.75" customHeight="1" x14ac:dyDescent="0.4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</row>
    <row r="663" spans="1:27" ht="15.75" customHeight="1" x14ac:dyDescent="0.4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</row>
    <row r="664" spans="1:27" ht="15.75" customHeight="1" x14ac:dyDescent="0.4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</row>
    <row r="665" spans="1:27" ht="15.75" customHeight="1" x14ac:dyDescent="0.4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</row>
    <row r="666" spans="1:27" ht="15.75" customHeight="1" x14ac:dyDescent="0.4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</row>
    <row r="667" spans="1:27" ht="15.75" customHeight="1" x14ac:dyDescent="0.4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</row>
    <row r="668" spans="1:27" ht="15.75" customHeight="1" x14ac:dyDescent="0.4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</row>
    <row r="669" spans="1:27" ht="15.75" customHeight="1" x14ac:dyDescent="0.4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</row>
    <row r="670" spans="1:27" ht="15.75" customHeight="1" x14ac:dyDescent="0.4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</row>
    <row r="671" spans="1:27" ht="15.75" customHeight="1" x14ac:dyDescent="0.4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</row>
    <row r="672" spans="1:27" ht="15.75" customHeight="1" x14ac:dyDescent="0.4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</row>
    <row r="673" spans="1:27" ht="15.75" customHeight="1" x14ac:dyDescent="0.4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</row>
    <row r="674" spans="1:27" ht="15.75" customHeight="1" x14ac:dyDescent="0.4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</row>
    <row r="675" spans="1:27" ht="15.75" customHeight="1" x14ac:dyDescent="0.4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</row>
    <row r="676" spans="1:27" ht="15.75" customHeight="1" x14ac:dyDescent="0.4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</row>
    <row r="677" spans="1:27" ht="15.75" customHeight="1" x14ac:dyDescent="0.4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</row>
    <row r="678" spans="1:27" ht="15.75" customHeight="1" x14ac:dyDescent="0.4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</row>
    <row r="679" spans="1:27" ht="15.75" customHeight="1" x14ac:dyDescent="0.4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</row>
    <row r="680" spans="1:27" ht="15.75" customHeight="1" x14ac:dyDescent="0.4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</row>
    <row r="681" spans="1:27" ht="15.75" customHeight="1" x14ac:dyDescent="0.4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</row>
    <row r="682" spans="1:27" ht="15.75" customHeight="1" x14ac:dyDescent="0.4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</row>
    <row r="683" spans="1:27" ht="15.75" customHeight="1" x14ac:dyDescent="0.4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</row>
    <row r="684" spans="1:27" ht="15.75" customHeight="1" x14ac:dyDescent="0.4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</row>
    <row r="685" spans="1:27" ht="15.75" customHeight="1" x14ac:dyDescent="0.4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</row>
    <row r="686" spans="1:27" ht="15.75" customHeight="1" x14ac:dyDescent="0.4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</row>
    <row r="687" spans="1:27" ht="15.75" customHeight="1" x14ac:dyDescent="0.4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</row>
    <row r="688" spans="1:27" ht="15.75" customHeight="1" x14ac:dyDescent="0.4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</row>
    <row r="689" spans="1:27" ht="15.75" customHeight="1" x14ac:dyDescent="0.4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</row>
    <row r="690" spans="1:27" ht="15.75" customHeight="1" x14ac:dyDescent="0.4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</row>
    <row r="691" spans="1:27" ht="15.75" customHeight="1" x14ac:dyDescent="0.4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</row>
    <row r="692" spans="1:27" ht="15.75" customHeight="1" x14ac:dyDescent="0.4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</row>
    <row r="693" spans="1:27" ht="15.75" customHeight="1" x14ac:dyDescent="0.4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</row>
    <row r="694" spans="1:27" ht="15.75" customHeight="1" x14ac:dyDescent="0.4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</row>
    <row r="695" spans="1:27" ht="15.75" customHeight="1" x14ac:dyDescent="0.4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</row>
    <row r="696" spans="1:27" ht="15.75" customHeight="1" x14ac:dyDescent="0.4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</row>
    <row r="697" spans="1:27" ht="15.75" customHeight="1" x14ac:dyDescent="0.4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</row>
    <row r="698" spans="1:27" ht="15.75" customHeight="1" x14ac:dyDescent="0.4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</row>
    <row r="699" spans="1:27" ht="15.75" customHeight="1" x14ac:dyDescent="0.4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</row>
    <row r="700" spans="1:27" ht="15.75" customHeight="1" x14ac:dyDescent="0.4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</row>
    <row r="701" spans="1:27" ht="15.75" customHeight="1" x14ac:dyDescent="0.4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</row>
    <row r="702" spans="1:27" ht="15.75" customHeight="1" x14ac:dyDescent="0.4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</row>
    <row r="703" spans="1:27" ht="15.75" customHeight="1" x14ac:dyDescent="0.4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</row>
    <row r="704" spans="1:27" ht="15.75" customHeight="1" x14ac:dyDescent="0.4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</row>
    <row r="705" spans="1:27" ht="15.75" customHeight="1" x14ac:dyDescent="0.4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</row>
    <row r="706" spans="1:27" ht="15.75" customHeight="1" x14ac:dyDescent="0.4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</row>
    <row r="707" spans="1:27" ht="15.75" customHeight="1" x14ac:dyDescent="0.4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</row>
    <row r="708" spans="1:27" ht="15.75" customHeight="1" x14ac:dyDescent="0.4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</row>
    <row r="709" spans="1:27" ht="15.75" customHeight="1" x14ac:dyDescent="0.4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</row>
    <row r="710" spans="1:27" ht="15.75" customHeight="1" x14ac:dyDescent="0.4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</row>
    <row r="711" spans="1:27" ht="15.75" customHeight="1" x14ac:dyDescent="0.4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</row>
    <row r="712" spans="1:27" ht="15.75" customHeight="1" x14ac:dyDescent="0.4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</row>
    <row r="713" spans="1:27" ht="15.75" customHeight="1" x14ac:dyDescent="0.4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</row>
    <row r="714" spans="1:27" ht="15.75" customHeight="1" x14ac:dyDescent="0.4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</row>
    <row r="715" spans="1:27" ht="15.75" customHeight="1" x14ac:dyDescent="0.4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</row>
    <row r="716" spans="1:27" ht="15.75" customHeight="1" x14ac:dyDescent="0.4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</row>
    <row r="717" spans="1:27" ht="15.75" customHeight="1" x14ac:dyDescent="0.4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</row>
    <row r="718" spans="1:27" ht="15.75" customHeight="1" x14ac:dyDescent="0.4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</row>
    <row r="719" spans="1:27" ht="15.75" customHeight="1" x14ac:dyDescent="0.4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</row>
    <row r="720" spans="1:27" ht="15.75" customHeight="1" x14ac:dyDescent="0.4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</row>
    <row r="721" spans="1:27" ht="15.75" customHeight="1" x14ac:dyDescent="0.4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</row>
    <row r="722" spans="1:27" ht="15.75" customHeight="1" x14ac:dyDescent="0.4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</row>
    <row r="723" spans="1:27" ht="15.75" customHeight="1" x14ac:dyDescent="0.4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</row>
    <row r="724" spans="1:27" ht="15.75" customHeight="1" x14ac:dyDescent="0.4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</row>
    <row r="725" spans="1:27" ht="15.75" customHeight="1" x14ac:dyDescent="0.4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</row>
    <row r="726" spans="1:27" ht="15.75" customHeight="1" x14ac:dyDescent="0.4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</row>
    <row r="727" spans="1:27" ht="15.75" customHeight="1" x14ac:dyDescent="0.4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</row>
    <row r="728" spans="1:27" ht="15.75" customHeight="1" x14ac:dyDescent="0.4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</row>
    <row r="729" spans="1:27" ht="15.75" customHeight="1" x14ac:dyDescent="0.4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</row>
    <row r="730" spans="1:27" ht="15.75" customHeight="1" x14ac:dyDescent="0.4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</row>
    <row r="731" spans="1:27" ht="15.75" customHeight="1" x14ac:dyDescent="0.4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</row>
    <row r="732" spans="1:27" ht="15.75" customHeight="1" x14ac:dyDescent="0.4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</row>
    <row r="733" spans="1:27" ht="15.75" customHeight="1" x14ac:dyDescent="0.4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</row>
    <row r="734" spans="1:27" ht="15.75" customHeight="1" x14ac:dyDescent="0.4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</row>
    <row r="735" spans="1:27" ht="15.75" customHeight="1" x14ac:dyDescent="0.4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</row>
    <row r="736" spans="1:27" ht="15.75" customHeight="1" x14ac:dyDescent="0.4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</row>
    <row r="737" spans="1:27" ht="15.75" customHeight="1" x14ac:dyDescent="0.4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</row>
    <row r="738" spans="1:27" ht="15.75" customHeight="1" x14ac:dyDescent="0.4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</row>
    <row r="739" spans="1:27" ht="15.75" customHeight="1" x14ac:dyDescent="0.4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</row>
    <row r="740" spans="1:27" ht="15.75" customHeight="1" x14ac:dyDescent="0.4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</row>
    <row r="741" spans="1:27" ht="15.75" customHeight="1" x14ac:dyDescent="0.4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</row>
    <row r="742" spans="1:27" ht="15.75" customHeight="1" x14ac:dyDescent="0.4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</row>
    <row r="743" spans="1:27" ht="15.75" customHeight="1" x14ac:dyDescent="0.4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</row>
    <row r="744" spans="1:27" ht="15.75" customHeight="1" x14ac:dyDescent="0.4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</row>
    <row r="745" spans="1:27" ht="15.75" customHeight="1" x14ac:dyDescent="0.4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</row>
    <row r="746" spans="1:27" ht="15.75" customHeight="1" x14ac:dyDescent="0.4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</row>
    <row r="747" spans="1:27" ht="15.75" customHeight="1" x14ac:dyDescent="0.4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</row>
    <row r="748" spans="1:27" ht="15.75" customHeight="1" x14ac:dyDescent="0.4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</row>
    <row r="749" spans="1:27" ht="15.75" customHeight="1" x14ac:dyDescent="0.4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</row>
    <row r="750" spans="1:27" ht="15.75" customHeight="1" x14ac:dyDescent="0.4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</row>
    <row r="751" spans="1:27" ht="15.75" customHeight="1" x14ac:dyDescent="0.4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</row>
    <row r="752" spans="1:27" ht="15.75" customHeight="1" x14ac:dyDescent="0.4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</row>
    <row r="753" spans="1:27" ht="15.75" customHeight="1" x14ac:dyDescent="0.4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</row>
    <row r="754" spans="1:27" ht="15.75" customHeight="1" x14ac:dyDescent="0.4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</row>
    <row r="755" spans="1:27" ht="15.75" customHeight="1" x14ac:dyDescent="0.4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</row>
    <row r="756" spans="1:27" ht="15.75" customHeight="1" x14ac:dyDescent="0.4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</row>
    <row r="757" spans="1:27" ht="15.75" customHeight="1" x14ac:dyDescent="0.4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</row>
    <row r="758" spans="1:27" ht="15.75" customHeight="1" x14ac:dyDescent="0.4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</row>
    <row r="759" spans="1:27" ht="15.75" customHeight="1" x14ac:dyDescent="0.4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</row>
    <row r="760" spans="1:27" ht="15.75" customHeight="1" x14ac:dyDescent="0.4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</row>
    <row r="761" spans="1:27" ht="15.75" customHeight="1" x14ac:dyDescent="0.4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</row>
    <row r="762" spans="1:27" ht="15.75" customHeight="1" x14ac:dyDescent="0.4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</row>
    <row r="763" spans="1:27" ht="15.75" customHeight="1" x14ac:dyDescent="0.4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</row>
    <row r="764" spans="1:27" ht="15.75" customHeight="1" x14ac:dyDescent="0.4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</row>
    <row r="765" spans="1:27" ht="15.75" customHeight="1" x14ac:dyDescent="0.4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</row>
    <row r="766" spans="1:27" ht="15.75" customHeight="1" x14ac:dyDescent="0.4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</row>
    <row r="767" spans="1:27" ht="15.75" customHeight="1" x14ac:dyDescent="0.4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</row>
    <row r="768" spans="1:27" ht="15.75" customHeight="1" x14ac:dyDescent="0.4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</row>
    <row r="769" spans="1:27" ht="15.75" customHeight="1" x14ac:dyDescent="0.4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</row>
    <row r="770" spans="1:27" ht="15.75" customHeight="1" x14ac:dyDescent="0.4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</row>
    <row r="771" spans="1:27" ht="15.75" customHeight="1" x14ac:dyDescent="0.4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</row>
    <row r="772" spans="1:27" ht="15.75" customHeight="1" x14ac:dyDescent="0.4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</row>
    <row r="773" spans="1:27" ht="15.75" customHeight="1" x14ac:dyDescent="0.4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</row>
    <row r="774" spans="1:27" ht="15.75" customHeight="1" x14ac:dyDescent="0.4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</row>
    <row r="775" spans="1:27" ht="15.75" customHeight="1" x14ac:dyDescent="0.4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</row>
    <row r="776" spans="1:27" ht="15.75" customHeight="1" x14ac:dyDescent="0.4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</row>
    <row r="777" spans="1:27" ht="15.75" customHeight="1" x14ac:dyDescent="0.4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</row>
    <row r="778" spans="1:27" ht="15.75" customHeight="1" x14ac:dyDescent="0.4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</row>
    <row r="779" spans="1:27" ht="15.75" customHeight="1" x14ac:dyDescent="0.4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</row>
    <row r="780" spans="1:27" ht="15.75" customHeight="1" x14ac:dyDescent="0.4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</row>
    <row r="781" spans="1:27" ht="15.75" customHeight="1" x14ac:dyDescent="0.4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</row>
    <row r="782" spans="1:27" ht="15.75" customHeight="1" x14ac:dyDescent="0.4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</row>
    <row r="783" spans="1:27" ht="15.75" customHeight="1" x14ac:dyDescent="0.4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</row>
    <row r="784" spans="1:27" ht="15.75" customHeight="1" x14ac:dyDescent="0.4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</row>
    <row r="785" spans="1:27" ht="15.75" customHeight="1" x14ac:dyDescent="0.4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</row>
    <row r="786" spans="1:27" ht="15.75" customHeight="1" x14ac:dyDescent="0.4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</row>
    <row r="787" spans="1:27" ht="15.75" customHeight="1" x14ac:dyDescent="0.4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</row>
    <row r="788" spans="1:27" ht="15.75" customHeight="1" x14ac:dyDescent="0.4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</row>
    <row r="789" spans="1:27" ht="15.75" customHeight="1" x14ac:dyDescent="0.4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</row>
    <row r="790" spans="1:27" ht="15.75" customHeight="1" x14ac:dyDescent="0.4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</row>
    <row r="791" spans="1:27" ht="15.75" customHeight="1" x14ac:dyDescent="0.4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</row>
    <row r="792" spans="1:27" ht="15.75" customHeight="1" x14ac:dyDescent="0.4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</row>
    <row r="793" spans="1:27" ht="15.75" customHeight="1" x14ac:dyDescent="0.4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</row>
    <row r="794" spans="1:27" ht="15.75" customHeight="1" x14ac:dyDescent="0.4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</row>
    <row r="795" spans="1:27" ht="15.75" customHeight="1" x14ac:dyDescent="0.4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</row>
    <row r="796" spans="1:27" ht="15.75" customHeight="1" x14ac:dyDescent="0.4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</row>
    <row r="797" spans="1:27" ht="15.75" customHeight="1" x14ac:dyDescent="0.4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</row>
    <row r="798" spans="1:27" ht="15.75" customHeight="1" x14ac:dyDescent="0.4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</row>
    <row r="799" spans="1:27" ht="15.75" customHeight="1" x14ac:dyDescent="0.4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</row>
    <row r="800" spans="1:27" ht="15.75" customHeight="1" x14ac:dyDescent="0.4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</row>
    <row r="801" spans="1:27" ht="15.75" customHeight="1" x14ac:dyDescent="0.4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</row>
    <row r="802" spans="1:27" ht="15.75" customHeight="1" x14ac:dyDescent="0.4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</row>
    <row r="803" spans="1:27" ht="15.75" customHeight="1" x14ac:dyDescent="0.4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</row>
    <row r="804" spans="1:27" ht="15.75" customHeight="1" x14ac:dyDescent="0.4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</row>
    <row r="805" spans="1:27" ht="15.75" customHeight="1" x14ac:dyDescent="0.4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</row>
    <row r="806" spans="1:27" ht="15.75" customHeight="1" x14ac:dyDescent="0.4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</row>
    <row r="807" spans="1:27" ht="15.75" customHeight="1" x14ac:dyDescent="0.4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</row>
    <row r="808" spans="1:27" ht="15.75" customHeight="1" x14ac:dyDescent="0.4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</row>
    <row r="809" spans="1:27" ht="15.75" customHeight="1" x14ac:dyDescent="0.4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</row>
    <row r="810" spans="1:27" ht="15.75" customHeight="1" x14ac:dyDescent="0.4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</row>
    <row r="811" spans="1:27" ht="15.75" customHeight="1" x14ac:dyDescent="0.4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</row>
    <row r="812" spans="1:27" ht="15.75" customHeight="1" x14ac:dyDescent="0.4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</row>
    <row r="813" spans="1:27" ht="15.75" customHeight="1" x14ac:dyDescent="0.4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</row>
    <row r="814" spans="1:27" ht="15.75" customHeight="1" x14ac:dyDescent="0.4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</row>
    <row r="815" spans="1:27" ht="15.75" customHeight="1" x14ac:dyDescent="0.4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</row>
    <row r="816" spans="1:27" ht="15.75" customHeight="1" x14ac:dyDescent="0.4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</row>
    <row r="817" spans="1:27" ht="15.75" customHeight="1" x14ac:dyDescent="0.4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</row>
    <row r="818" spans="1:27" ht="15.75" customHeight="1" x14ac:dyDescent="0.4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</row>
    <row r="819" spans="1:27" ht="15.75" customHeight="1" x14ac:dyDescent="0.4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</row>
    <row r="820" spans="1:27" ht="15.75" customHeight="1" x14ac:dyDescent="0.4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</row>
    <row r="821" spans="1:27" ht="15.75" customHeight="1" x14ac:dyDescent="0.4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</row>
    <row r="822" spans="1:27" ht="15.75" customHeight="1" x14ac:dyDescent="0.4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</row>
    <row r="823" spans="1:27" ht="15.75" customHeight="1" x14ac:dyDescent="0.4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</row>
    <row r="824" spans="1:27" ht="15.75" customHeight="1" x14ac:dyDescent="0.4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</row>
    <row r="825" spans="1:27" ht="15.75" customHeight="1" x14ac:dyDescent="0.4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</row>
    <row r="826" spans="1:27" ht="15.75" customHeight="1" x14ac:dyDescent="0.4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</row>
    <row r="827" spans="1:27" ht="15.75" customHeight="1" x14ac:dyDescent="0.4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</row>
    <row r="828" spans="1:27" ht="15.75" customHeight="1" x14ac:dyDescent="0.4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</row>
    <row r="829" spans="1:27" ht="15.75" customHeight="1" x14ac:dyDescent="0.4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</row>
    <row r="830" spans="1:27" ht="15.75" customHeight="1" x14ac:dyDescent="0.4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</row>
    <row r="831" spans="1:27" ht="15.75" customHeight="1" x14ac:dyDescent="0.4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</row>
    <row r="832" spans="1:27" ht="15.75" customHeight="1" x14ac:dyDescent="0.4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</row>
    <row r="833" spans="1:27" ht="15.75" customHeight="1" x14ac:dyDescent="0.4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</row>
    <row r="834" spans="1:27" ht="15.75" customHeight="1" x14ac:dyDescent="0.4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</row>
    <row r="835" spans="1:27" ht="15.75" customHeight="1" x14ac:dyDescent="0.4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</row>
    <row r="836" spans="1:27" ht="15.75" customHeight="1" x14ac:dyDescent="0.4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</row>
    <row r="837" spans="1:27" ht="15.75" customHeight="1" x14ac:dyDescent="0.4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</row>
    <row r="838" spans="1:27" ht="15.75" customHeight="1" x14ac:dyDescent="0.4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</row>
    <row r="839" spans="1:27" ht="15.75" customHeight="1" x14ac:dyDescent="0.4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</row>
    <row r="840" spans="1:27" ht="15.75" customHeight="1" x14ac:dyDescent="0.4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</row>
    <row r="841" spans="1:27" ht="15.75" customHeight="1" x14ac:dyDescent="0.4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</row>
    <row r="842" spans="1:27" ht="15.75" customHeight="1" x14ac:dyDescent="0.4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</row>
    <row r="843" spans="1:27" ht="15.75" customHeight="1" x14ac:dyDescent="0.4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</row>
    <row r="844" spans="1:27" ht="15.75" customHeight="1" x14ac:dyDescent="0.4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</row>
    <row r="845" spans="1:27" ht="15.75" customHeight="1" x14ac:dyDescent="0.4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</row>
    <row r="846" spans="1:27" ht="15.75" customHeight="1" x14ac:dyDescent="0.4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</row>
    <row r="847" spans="1:27" ht="15.75" customHeight="1" x14ac:dyDescent="0.4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</row>
    <row r="848" spans="1:27" ht="15.75" customHeight="1" x14ac:dyDescent="0.4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</row>
    <row r="849" spans="1:27" ht="15.75" customHeight="1" x14ac:dyDescent="0.4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</row>
    <row r="850" spans="1:27" ht="15.75" customHeight="1" x14ac:dyDescent="0.4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</row>
    <row r="851" spans="1:27" ht="15.75" customHeight="1" x14ac:dyDescent="0.4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</row>
    <row r="852" spans="1:27" ht="15.75" customHeight="1" x14ac:dyDescent="0.4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</row>
    <row r="853" spans="1:27" ht="15.75" customHeight="1" x14ac:dyDescent="0.4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</row>
    <row r="854" spans="1:27" ht="15.75" customHeight="1" x14ac:dyDescent="0.4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</row>
    <row r="855" spans="1:27" ht="15.75" customHeight="1" x14ac:dyDescent="0.4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</row>
    <row r="856" spans="1:27" ht="15.75" customHeight="1" x14ac:dyDescent="0.4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</row>
    <row r="857" spans="1:27" ht="15.75" customHeight="1" x14ac:dyDescent="0.4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</row>
    <row r="858" spans="1:27" ht="15.75" customHeight="1" x14ac:dyDescent="0.4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</row>
    <row r="859" spans="1:27" ht="15.75" customHeight="1" x14ac:dyDescent="0.4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</row>
    <row r="860" spans="1:27" ht="15.75" customHeight="1" x14ac:dyDescent="0.4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</row>
    <row r="861" spans="1:27" ht="15.75" customHeight="1" x14ac:dyDescent="0.4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</row>
    <row r="862" spans="1:27" ht="15.75" customHeight="1" x14ac:dyDescent="0.4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</row>
    <row r="863" spans="1:27" ht="15.75" customHeight="1" x14ac:dyDescent="0.4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</row>
    <row r="864" spans="1:27" ht="15.75" customHeight="1" x14ac:dyDescent="0.4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</row>
    <row r="865" spans="1:27" ht="15.75" customHeight="1" x14ac:dyDescent="0.4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</row>
    <row r="866" spans="1:27" ht="15.75" customHeight="1" x14ac:dyDescent="0.4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</row>
    <row r="867" spans="1:27" ht="15.75" customHeight="1" x14ac:dyDescent="0.4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</row>
    <row r="868" spans="1:27" ht="15.75" customHeight="1" x14ac:dyDescent="0.4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</row>
    <row r="869" spans="1:27" ht="15.75" customHeight="1" x14ac:dyDescent="0.4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</row>
    <row r="870" spans="1:27" ht="15.75" customHeight="1" x14ac:dyDescent="0.4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</row>
    <row r="871" spans="1:27" ht="15.75" customHeight="1" x14ac:dyDescent="0.4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</row>
    <row r="872" spans="1:27" ht="15.75" customHeight="1" x14ac:dyDescent="0.4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</row>
    <row r="873" spans="1:27" ht="15.75" customHeight="1" x14ac:dyDescent="0.4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</row>
    <row r="874" spans="1:27" ht="15.75" customHeight="1" x14ac:dyDescent="0.4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</row>
    <row r="875" spans="1:27" ht="15.75" customHeight="1" x14ac:dyDescent="0.4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</row>
    <row r="876" spans="1:27" ht="15.75" customHeight="1" x14ac:dyDescent="0.4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</row>
    <row r="877" spans="1:27" ht="15.75" customHeight="1" x14ac:dyDescent="0.4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</row>
    <row r="878" spans="1:27" ht="15.75" customHeight="1" x14ac:dyDescent="0.4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</row>
    <row r="879" spans="1:27" ht="15.75" customHeight="1" x14ac:dyDescent="0.4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</row>
    <row r="880" spans="1:27" ht="15.75" customHeight="1" x14ac:dyDescent="0.4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</row>
    <row r="881" spans="1:27" ht="15.75" customHeight="1" x14ac:dyDescent="0.4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</row>
    <row r="882" spans="1:27" ht="15.75" customHeight="1" x14ac:dyDescent="0.4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</row>
    <row r="883" spans="1:27" ht="15.75" customHeight="1" x14ac:dyDescent="0.4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</row>
    <row r="884" spans="1:27" ht="15.75" customHeight="1" x14ac:dyDescent="0.4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</row>
    <row r="885" spans="1:27" ht="15.75" customHeight="1" x14ac:dyDescent="0.4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</row>
    <row r="886" spans="1:27" ht="15.75" customHeight="1" x14ac:dyDescent="0.4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</row>
    <row r="887" spans="1:27" ht="15.75" customHeight="1" x14ac:dyDescent="0.4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</row>
    <row r="888" spans="1:27" ht="15.75" customHeight="1" x14ac:dyDescent="0.4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</row>
    <row r="889" spans="1:27" ht="15.75" customHeight="1" x14ac:dyDescent="0.4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</row>
    <row r="890" spans="1:27" ht="15.75" customHeight="1" x14ac:dyDescent="0.4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</row>
    <row r="891" spans="1:27" ht="15.75" customHeight="1" x14ac:dyDescent="0.4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</row>
    <row r="892" spans="1:27" ht="15.75" customHeight="1" x14ac:dyDescent="0.4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</row>
    <row r="893" spans="1:27" ht="15.75" customHeight="1" x14ac:dyDescent="0.4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</row>
    <row r="894" spans="1:27" ht="15.75" customHeight="1" x14ac:dyDescent="0.4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</row>
    <row r="895" spans="1:27" ht="15.75" customHeight="1" x14ac:dyDescent="0.4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</row>
    <row r="896" spans="1:27" ht="15.75" customHeight="1" x14ac:dyDescent="0.4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</row>
    <row r="897" spans="1:27" ht="15.75" customHeight="1" x14ac:dyDescent="0.4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</row>
    <row r="898" spans="1:27" ht="15.75" customHeight="1" x14ac:dyDescent="0.4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</row>
    <row r="899" spans="1:27" ht="15.75" customHeight="1" x14ac:dyDescent="0.4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</row>
    <row r="900" spans="1:27" ht="15.75" customHeight="1" x14ac:dyDescent="0.4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</row>
    <row r="901" spans="1:27" ht="15.75" customHeight="1" x14ac:dyDescent="0.4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</row>
    <row r="902" spans="1:27" ht="15.75" customHeight="1" x14ac:dyDescent="0.4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</row>
    <row r="903" spans="1:27" ht="15.75" customHeight="1" x14ac:dyDescent="0.4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</row>
    <row r="904" spans="1:27" ht="15.75" customHeight="1" x14ac:dyDescent="0.4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</row>
    <row r="905" spans="1:27" ht="15.75" customHeight="1" x14ac:dyDescent="0.4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</row>
    <row r="906" spans="1:27" ht="15.75" customHeight="1" x14ac:dyDescent="0.4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</row>
    <row r="907" spans="1:27" ht="15.75" customHeight="1" x14ac:dyDescent="0.4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</row>
    <row r="908" spans="1:27" ht="15.75" customHeight="1" x14ac:dyDescent="0.4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</row>
    <row r="909" spans="1:27" ht="15.75" customHeight="1" x14ac:dyDescent="0.4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</row>
    <row r="910" spans="1:27" ht="15.75" customHeight="1" x14ac:dyDescent="0.4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</row>
    <row r="911" spans="1:27" ht="15.75" customHeight="1" x14ac:dyDescent="0.4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</row>
    <row r="912" spans="1:27" ht="15.75" customHeight="1" x14ac:dyDescent="0.4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</row>
    <row r="913" spans="1:27" ht="15.75" customHeight="1" x14ac:dyDescent="0.4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</row>
    <row r="914" spans="1:27" ht="15.75" customHeight="1" x14ac:dyDescent="0.4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</row>
    <row r="915" spans="1:27" ht="15.75" customHeight="1" x14ac:dyDescent="0.4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</row>
    <row r="916" spans="1:27" ht="15.75" customHeight="1" x14ac:dyDescent="0.4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</row>
    <row r="917" spans="1:27" ht="15.75" customHeight="1" x14ac:dyDescent="0.4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</row>
    <row r="918" spans="1:27" ht="15.75" customHeight="1" x14ac:dyDescent="0.4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</row>
    <row r="919" spans="1:27" ht="15.75" customHeight="1" x14ac:dyDescent="0.4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</row>
    <row r="920" spans="1:27" ht="15.75" customHeight="1" x14ac:dyDescent="0.4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</row>
    <row r="921" spans="1:27" ht="15.75" customHeight="1" x14ac:dyDescent="0.4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</row>
    <row r="922" spans="1:27" ht="15.75" customHeight="1" x14ac:dyDescent="0.4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</row>
    <row r="923" spans="1:27" ht="15.75" customHeight="1" x14ac:dyDescent="0.4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</row>
    <row r="924" spans="1:27" ht="15.75" customHeight="1" x14ac:dyDescent="0.4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</row>
    <row r="925" spans="1:27" ht="15.75" customHeight="1" x14ac:dyDescent="0.4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</row>
    <row r="926" spans="1:27" ht="15.75" customHeight="1" x14ac:dyDescent="0.4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</row>
    <row r="927" spans="1:27" ht="15.75" customHeight="1" x14ac:dyDescent="0.4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</row>
    <row r="928" spans="1:27" ht="15.75" customHeight="1" x14ac:dyDescent="0.4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</row>
    <row r="929" spans="1:27" ht="15.75" customHeight="1" x14ac:dyDescent="0.4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</row>
    <row r="930" spans="1:27" ht="15.75" customHeight="1" x14ac:dyDescent="0.4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</row>
    <row r="931" spans="1:27" ht="15.75" customHeight="1" x14ac:dyDescent="0.4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</row>
    <row r="932" spans="1:27" ht="15.75" customHeight="1" x14ac:dyDescent="0.4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</row>
    <row r="933" spans="1:27" ht="15.75" customHeight="1" x14ac:dyDescent="0.4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</row>
    <row r="934" spans="1:27" ht="15.75" customHeight="1" x14ac:dyDescent="0.4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</row>
    <row r="935" spans="1:27" ht="15.75" customHeight="1" x14ac:dyDescent="0.4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</row>
    <row r="936" spans="1:27" ht="15.75" customHeight="1" x14ac:dyDescent="0.4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</row>
    <row r="937" spans="1:27" ht="15.75" customHeight="1" x14ac:dyDescent="0.4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</row>
    <row r="938" spans="1:27" ht="15.75" customHeight="1" x14ac:dyDescent="0.4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</row>
    <row r="939" spans="1:27" ht="15.75" customHeight="1" x14ac:dyDescent="0.4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</row>
    <row r="940" spans="1:27" ht="15.75" customHeight="1" x14ac:dyDescent="0.4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</row>
    <row r="941" spans="1:27" ht="15.75" customHeight="1" x14ac:dyDescent="0.4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</row>
    <row r="942" spans="1:27" ht="15.75" customHeight="1" x14ac:dyDescent="0.4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</row>
    <row r="943" spans="1:27" ht="15.75" customHeight="1" x14ac:dyDescent="0.4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</row>
    <row r="944" spans="1:27" ht="15.75" customHeight="1" x14ac:dyDescent="0.4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</row>
    <row r="945" spans="1:27" ht="15.75" customHeight="1" x14ac:dyDescent="0.4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</row>
    <row r="946" spans="1:27" ht="15.75" customHeight="1" x14ac:dyDescent="0.4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</row>
    <row r="947" spans="1:27" ht="15.75" customHeight="1" x14ac:dyDescent="0.4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</row>
    <row r="948" spans="1:27" ht="15.75" customHeight="1" x14ac:dyDescent="0.4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</row>
    <row r="949" spans="1:27" ht="15.75" customHeight="1" x14ac:dyDescent="0.4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</row>
    <row r="950" spans="1:27" ht="15.75" customHeight="1" x14ac:dyDescent="0.4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</row>
    <row r="951" spans="1:27" ht="15.75" customHeight="1" x14ac:dyDescent="0.4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</row>
    <row r="952" spans="1:27" ht="15.75" customHeight="1" x14ac:dyDescent="0.4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</row>
    <row r="953" spans="1:27" ht="15.75" customHeight="1" x14ac:dyDescent="0.4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</row>
    <row r="954" spans="1:27" ht="15.75" customHeight="1" x14ac:dyDescent="0.4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</row>
    <row r="955" spans="1:27" ht="15.75" customHeight="1" x14ac:dyDescent="0.4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</row>
    <row r="956" spans="1:27" ht="15.75" customHeight="1" x14ac:dyDescent="0.4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</row>
    <row r="957" spans="1:27" ht="15.75" customHeight="1" x14ac:dyDescent="0.4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</row>
    <row r="958" spans="1:27" ht="15.75" customHeight="1" x14ac:dyDescent="0.4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</row>
    <row r="959" spans="1:27" ht="15.75" customHeight="1" x14ac:dyDescent="0.4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</row>
    <row r="960" spans="1:27" ht="15.75" customHeight="1" x14ac:dyDescent="0.4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</row>
    <row r="961" spans="1:27" ht="15.75" customHeight="1" x14ac:dyDescent="0.4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</row>
    <row r="962" spans="1:27" ht="15.75" customHeight="1" x14ac:dyDescent="0.4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</row>
    <row r="963" spans="1:27" ht="15.75" customHeight="1" x14ac:dyDescent="0.4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</row>
    <row r="964" spans="1:27" ht="15.75" customHeight="1" x14ac:dyDescent="0.4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</row>
    <row r="965" spans="1:27" ht="15.75" customHeight="1" x14ac:dyDescent="0.4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</row>
    <row r="966" spans="1:27" ht="15.75" customHeight="1" x14ac:dyDescent="0.4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</row>
    <row r="967" spans="1:27" ht="15.75" customHeight="1" x14ac:dyDescent="0.4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</row>
    <row r="968" spans="1:27" ht="15.75" customHeight="1" x14ac:dyDescent="0.4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</row>
    <row r="969" spans="1:27" ht="15.75" customHeight="1" x14ac:dyDescent="0.4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</row>
    <row r="970" spans="1:27" ht="15.75" customHeight="1" x14ac:dyDescent="0.4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</row>
    <row r="971" spans="1:27" ht="15.75" customHeight="1" x14ac:dyDescent="0.4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</row>
    <row r="972" spans="1:27" ht="15.75" customHeight="1" x14ac:dyDescent="0.4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</row>
    <row r="973" spans="1:27" ht="15.75" customHeight="1" x14ac:dyDescent="0.4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</row>
    <row r="974" spans="1:27" ht="15.75" customHeight="1" x14ac:dyDescent="0.4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</row>
    <row r="975" spans="1:27" ht="15.75" customHeight="1" x14ac:dyDescent="0.4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</row>
    <row r="976" spans="1:27" ht="15.75" customHeight="1" x14ac:dyDescent="0.4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</row>
    <row r="977" spans="1:27" ht="15.75" customHeight="1" x14ac:dyDescent="0.4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</row>
    <row r="978" spans="1:27" ht="15.75" customHeight="1" x14ac:dyDescent="0.4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</row>
    <row r="979" spans="1:27" ht="15.75" customHeight="1" x14ac:dyDescent="0.4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</row>
    <row r="980" spans="1:27" ht="15.75" customHeight="1" x14ac:dyDescent="0.4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</row>
    <row r="981" spans="1:27" ht="15.75" customHeight="1" x14ac:dyDescent="0.4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</row>
    <row r="982" spans="1:27" ht="15.75" customHeight="1" x14ac:dyDescent="0.4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</row>
    <row r="983" spans="1:27" ht="15.75" customHeight="1" x14ac:dyDescent="0.4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</row>
    <row r="984" spans="1:27" ht="15.75" customHeight="1" x14ac:dyDescent="0.4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</row>
    <row r="985" spans="1:27" ht="15.75" customHeight="1" x14ac:dyDescent="0.4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</row>
    <row r="986" spans="1:27" ht="15.75" customHeight="1" x14ac:dyDescent="0.4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</row>
    <row r="987" spans="1:27" ht="15.75" customHeight="1" x14ac:dyDescent="0.4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</row>
    <row r="988" spans="1:27" ht="15.75" customHeight="1" x14ac:dyDescent="0.4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</row>
    <row r="989" spans="1:27" ht="15.75" customHeight="1" x14ac:dyDescent="0.4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</row>
    <row r="990" spans="1:27" ht="15.75" customHeight="1" x14ac:dyDescent="0.4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</row>
    <row r="991" spans="1:27" ht="15.75" customHeight="1" x14ac:dyDescent="0.4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</row>
    <row r="992" spans="1:27" ht="15.75" customHeight="1" x14ac:dyDescent="0.4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</row>
    <row r="993" spans="1:27" ht="15.75" customHeight="1" x14ac:dyDescent="0.4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</row>
    <row r="994" spans="1:27" ht="15.75" customHeight="1" x14ac:dyDescent="0.4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</row>
    <row r="995" spans="1:27" ht="15.75" customHeight="1" x14ac:dyDescent="0.4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</row>
    <row r="996" spans="1:27" ht="15.75" customHeight="1" x14ac:dyDescent="0.4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</row>
    <row r="997" spans="1:27" ht="15.75" customHeight="1" x14ac:dyDescent="0.4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</row>
    <row r="998" spans="1:27" ht="15.75" customHeight="1" x14ac:dyDescent="0.4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</row>
    <row r="999" spans="1:27" ht="15.75" customHeight="1" x14ac:dyDescent="0.4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</row>
    <row r="1000" spans="1:27" ht="15.75" customHeight="1" x14ac:dyDescent="0.4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</row>
  </sheetData>
  <sheetProtection password="DCA5" sheet="1" selectLockedCells="1"/>
  <mergeCells count="43">
    <mergeCell ref="B2:G2"/>
    <mergeCell ref="B3:G3"/>
    <mergeCell ref="C6:G6"/>
    <mergeCell ref="C7:G7"/>
    <mergeCell ref="C8:G8"/>
    <mergeCell ref="C9:G9"/>
    <mergeCell ref="C10:G10"/>
    <mergeCell ref="C11:D11"/>
    <mergeCell ref="F11:G11"/>
    <mergeCell ref="F13:G13"/>
    <mergeCell ref="C29:D29"/>
    <mergeCell ref="E23:G23"/>
    <mergeCell ref="E24:G24"/>
    <mergeCell ref="E25:G25"/>
    <mergeCell ref="E26:G26"/>
    <mergeCell ref="E27:G27"/>
    <mergeCell ref="E28:G28"/>
    <mergeCell ref="E29:G29"/>
    <mergeCell ref="B27:D27"/>
    <mergeCell ref="B28:D28"/>
    <mergeCell ref="B23:D23"/>
    <mergeCell ref="B24:D24"/>
    <mergeCell ref="B25:D25"/>
    <mergeCell ref="B26:D26"/>
    <mergeCell ref="E15:G15"/>
    <mergeCell ref="B21:D21"/>
    <mergeCell ref="E21:G21"/>
    <mergeCell ref="E22:G22"/>
    <mergeCell ref="B22:D22"/>
    <mergeCell ref="A43:G43"/>
    <mergeCell ref="A45:G45"/>
    <mergeCell ref="A48:G48"/>
    <mergeCell ref="A49:G49"/>
    <mergeCell ref="E30:G30"/>
    <mergeCell ref="E31:G31"/>
    <mergeCell ref="E32:G32"/>
    <mergeCell ref="E35:G35"/>
    <mergeCell ref="E36:G36"/>
    <mergeCell ref="E39:G39"/>
    <mergeCell ref="E40:G40"/>
    <mergeCell ref="C30:D30"/>
    <mergeCell ref="C31:D31"/>
    <mergeCell ref="B32:D32"/>
  </mergeCells>
  <conditionalFormatting sqref="A43:G43">
    <cfRule type="expression" dxfId="4" priority="1">
      <formula>$E$32&gt;1500</formula>
    </cfRule>
  </conditionalFormatting>
  <conditionalFormatting sqref="A45:G45">
    <cfRule type="expression" dxfId="3" priority="2">
      <formula>$E$15="Yes"</formula>
    </cfRule>
  </conditionalFormatting>
  <conditionalFormatting sqref="C18">
    <cfRule type="expression" dxfId="2" priority="3">
      <formula>$AA$18=TRUE</formula>
    </cfRule>
  </conditionalFormatting>
  <conditionalFormatting sqref="C17">
    <cfRule type="expression" dxfId="1" priority="4">
      <formula>$AA$17=TRUE</formula>
    </cfRule>
  </conditionalFormatting>
  <conditionalFormatting sqref="C19">
    <cfRule type="expression" dxfId="0" priority="5">
      <formula>$AA$19=TRUE</formula>
    </cfRule>
  </conditionalFormatting>
  <dataValidations count="4">
    <dataValidation type="list" allowBlank="1" showErrorMessage="1" prompt="Error - Please select an item from the drop-down list." sqref="C13">
      <formula1>list_days</formula1>
    </dataValidation>
    <dataValidation type="decimal" allowBlank="1" showErrorMessage="1" error="Error - Please enter a valid vendor number." sqref="C7:G7">
      <formula1>0</formula1>
      <formula2>999999</formula2>
    </dataValidation>
    <dataValidation type="list" showInputMessage="1" showErrorMessage="1" sqref="C9:G9">
      <formula1>list_schools</formula1>
    </dataValidation>
    <dataValidation type="list" allowBlank="1" showErrorMessage="1" prompt="Error - Please select an item from the drop-down list." sqref="F13:G13">
      <formula1>list_vehicles</formula1>
    </dataValidation>
  </dataValidations>
  <pageMargins left="0.7" right="0.7" top="0.75" bottom="0.75" header="0" footer="0"/>
  <pageSetup scale="9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Error - Please select &quot;Yes&quot; or &quot;No&quot; to indicate whether or not travel is related to a conference.">
          <x14:formula1>
            <xm:f>Lists!$A$2:$A$3</xm:f>
          </x14:formula1>
          <xm:sqref>E15:G15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000"/>
  <sheetViews>
    <sheetView tabSelected="1" topLeftCell="A70" workbookViewId="0">
      <selection activeCell="J73" sqref="J73"/>
    </sheetView>
  </sheetViews>
  <sheetFormatPr defaultColWidth="12.625" defaultRowHeight="15" customHeight="1" x14ac:dyDescent="0.35"/>
  <cols>
    <col min="1" max="1" width="5.875" customWidth="1"/>
    <col min="2" max="2" width="27.75" customWidth="1"/>
    <col min="3" max="6" width="11.125" customWidth="1"/>
    <col min="7" max="8" width="6" customWidth="1"/>
    <col min="9" max="25" width="7.625" customWidth="1"/>
    <col min="26" max="28" width="8" hidden="1" customWidth="1"/>
  </cols>
  <sheetData>
    <row r="2" spans="1:9" ht="23.25" x14ac:dyDescent="0.7">
      <c r="B2" s="123" t="s">
        <v>0</v>
      </c>
      <c r="C2" s="124"/>
      <c r="D2" s="124"/>
      <c r="E2" s="124"/>
      <c r="F2" s="124"/>
      <c r="G2" s="124"/>
    </row>
    <row r="3" spans="1:9" ht="18" x14ac:dyDescent="0.55000000000000004">
      <c r="B3" s="125" t="s">
        <v>32</v>
      </c>
      <c r="C3" s="124"/>
      <c r="D3" s="124"/>
      <c r="E3" s="124"/>
      <c r="F3" s="124"/>
      <c r="G3" s="124"/>
    </row>
    <row r="5" spans="1:9" ht="6" customHeight="1" x14ac:dyDescent="0.35"/>
    <row r="6" spans="1:9" ht="18" customHeight="1" x14ac:dyDescent="0.45">
      <c r="A6" s="21"/>
      <c r="B6" s="55" t="s">
        <v>2</v>
      </c>
      <c r="C6" s="120">
        <f>Authorization_Form!C6</f>
        <v>0</v>
      </c>
      <c r="D6" s="121"/>
      <c r="E6" s="121"/>
      <c r="F6" s="121"/>
      <c r="G6" s="122"/>
      <c r="H6" s="21"/>
    </row>
    <row r="7" spans="1:9" ht="18" customHeight="1" x14ac:dyDescent="0.45">
      <c r="A7" s="21"/>
      <c r="B7" s="55" t="s">
        <v>3</v>
      </c>
      <c r="C7" s="126">
        <f>Authorization_Form!C7</f>
        <v>0</v>
      </c>
      <c r="D7" s="127"/>
      <c r="E7" s="127"/>
      <c r="F7" s="127"/>
      <c r="G7" s="114"/>
      <c r="H7" s="21"/>
    </row>
    <row r="8" spans="1:9" ht="13.5" x14ac:dyDescent="0.35">
      <c r="A8" s="21"/>
      <c r="B8" s="57"/>
      <c r="C8" s="89" t="s">
        <v>4</v>
      </c>
      <c r="D8" s="90"/>
      <c r="E8" s="90"/>
      <c r="F8" s="90"/>
      <c r="G8" s="90"/>
      <c r="H8" s="21"/>
    </row>
    <row r="9" spans="1:9" ht="18" customHeight="1" x14ac:dyDescent="0.45">
      <c r="A9" s="21"/>
      <c r="B9" s="55" t="s">
        <v>33</v>
      </c>
      <c r="C9" s="115"/>
      <c r="D9" s="116"/>
      <c r="E9" s="116"/>
      <c r="F9" s="116"/>
      <c r="G9" s="117"/>
      <c r="H9" s="21"/>
    </row>
    <row r="10" spans="1:9" ht="18" customHeight="1" x14ac:dyDescent="0.45">
      <c r="A10" s="21"/>
      <c r="B10" s="55" t="s">
        <v>5</v>
      </c>
      <c r="C10" s="118"/>
      <c r="D10" s="116"/>
      <c r="E10" s="116"/>
      <c r="F10" s="116"/>
      <c r="G10" s="117"/>
      <c r="H10" s="21"/>
    </row>
    <row r="11" spans="1:9" ht="18" customHeight="1" x14ac:dyDescent="0.45">
      <c r="A11" s="21"/>
      <c r="B11" s="55" t="s">
        <v>34</v>
      </c>
      <c r="C11" s="115"/>
      <c r="D11" s="116"/>
      <c r="E11" s="116"/>
      <c r="F11" s="116"/>
      <c r="G11" s="117"/>
      <c r="H11" s="21"/>
    </row>
    <row r="12" spans="1:9" ht="13.5" x14ac:dyDescent="0.35">
      <c r="A12" s="21"/>
      <c r="B12" s="57"/>
      <c r="C12" s="119" t="s">
        <v>35</v>
      </c>
      <c r="D12" s="98"/>
      <c r="E12" s="98"/>
      <c r="F12" s="98"/>
      <c r="G12" s="98"/>
      <c r="H12" s="21"/>
    </row>
    <row r="13" spans="1:9" ht="18" customHeight="1" x14ac:dyDescent="0.45">
      <c r="A13" s="21"/>
      <c r="B13" s="55" t="s">
        <v>36</v>
      </c>
      <c r="C13" s="120">
        <f>Authorization_Form!C10</f>
        <v>0</v>
      </c>
      <c r="D13" s="121"/>
      <c r="E13" s="121"/>
      <c r="F13" s="121"/>
      <c r="G13" s="122"/>
      <c r="H13" s="21"/>
    </row>
    <row r="14" spans="1:9" ht="18" customHeight="1" x14ac:dyDescent="0.45">
      <c r="A14" s="21"/>
      <c r="B14" s="58" t="s">
        <v>37</v>
      </c>
      <c r="C14" s="112">
        <v>59</v>
      </c>
      <c r="D14" s="65"/>
      <c r="E14" s="65"/>
      <c r="F14" s="65"/>
      <c r="G14" s="83"/>
      <c r="H14" s="21"/>
    </row>
    <row r="15" spans="1:9" ht="18" customHeight="1" x14ac:dyDescent="0.45">
      <c r="A15" s="21"/>
      <c r="B15" s="55" t="s">
        <v>7</v>
      </c>
      <c r="C15" s="113">
        <f>Authorization_Form!C11</f>
        <v>0</v>
      </c>
      <c r="D15" s="114"/>
      <c r="E15" s="24"/>
      <c r="F15" s="113">
        <f>Authorization_Form!F11</f>
        <v>0</v>
      </c>
      <c r="G15" s="114"/>
      <c r="H15" s="21"/>
      <c r="I15" s="3" t="str">
        <f>IF(C15&gt;F15,"* - ERROR - Dates entered incorrectly.","")</f>
        <v/>
      </c>
    </row>
    <row r="16" spans="1:9" ht="13.5" x14ac:dyDescent="0.35">
      <c r="A16" s="21"/>
      <c r="B16" s="57"/>
      <c r="C16" s="89" t="s">
        <v>38</v>
      </c>
      <c r="D16" s="90"/>
      <c r="E16" s="31"/>
      <c r="F16" s="89" t="s">
        <v>39</v>
      </c>
      <c r="G16" s="90"/>
      <c r="H16" s="21"/>
    </row>
    <row r="17" spans="1:8" ht="18" customHeight="1" x14ac:dyDescent="0.45">
      <c r="A17" s="21"/>
      <c r="B17" s="55" t="s">
        <v>40</v>
      </c>
      <c r="C17" s="79"/>
      <c r="D17" s="80"/>
      <c r="E17" s="80"/>
      <c r="F17" s="80"/>
      <c r="G17" s="81"/>
      <c r="H17" s="21"/>
    </row>
    <row r="18" spans="1:8" ht="18" customHeight="1" x14ac:dyDescent="0.45">
      <c r="A18" s="21"/>
      <c r="B18" s="55" t="s">
        <v>41</v>
      </c>
      <c r="C18" s="79"/>
      <c r="D18" s="80"/>
      <c r="E18" s="80"/>
      <c r="F18" s="80"/>
      <c r="G18" s="81"/>
      <c r="H18" s="21"/>
    </row>
    <row r="19" spans="1:8" ht="18" customHeight="1" x14ac:dyDescent="0.45">
      <c r="A19" s="21"/>
      <c r="B19" s="55" t="s">
        <v>42</v>
      </c>
      <c r="C19" s="111"/>
      <c r="D19" s="80"/>
      <c r="E19" s="80"/>
      <c r="F19" s="80"/>
      <c r="G19" s="81"/>
      <c r="H19" s="21"/>
    </row>
    <row r="20" spans="1:8" ht="18" customHeight="1" x14ac:dyDescent="0.45">
      <c r="A20" s="21"/>
      <c r="B20" s="55" t="s">
        <v>43</v>
      </c>
      <c r="C20" s="79"/>
      <c r="D20" s="80"/>
      <c r="E20" s="80"/>
      <c r="F20" s="80"/>
      <c r="G20" s="81"/>
      <c r="H20" s="21"/>
    </row>
    <row r="21" spans="1:8" ht="6" customHeight="1" x14ac:dyDescent="0.35">
      <c r="A21" s="21"/>
      <c r="B21" s="57"/>
      <c r="C21" s="21"/>
      <c r="D21" s="21"/>
      <c r="E21" s="21"/>
      <c r="F21" s="21"/>
      <c r="G21" s="21"/>
      <c r="H21" s="21"/>
    </row>
    <row r="22" spans="1:8" ht="18" customHeight="1" x14ac:dyDescent="0.45">
      <c r="A22" s="21"/>
      <c r="B22" s="55" t="s">
        <v>44</v>
      </c>
      <c r="C22" s="93"/>
      <c r="D22" s="69"/>
      <c r="E22" s="69"/>
      <c r="F22" s="69"/>
      <c r="G22" s="69"/>
      <c r="H22" s="21"/>
    </row>
    <row r="23" spans="1:8" ht="15.75" customHeight="1" x14ac:dyDescent="0.45">
      <c r="A23" s="21"/>
      <c r="B23" s="21"/>
      <c r="C23" s="97" t="s">
        <v>45</v>
      </c>
      <c r="D23" s="98"/>
      <c r="E23" s="98"/>
      <c r="F23" s="98"/>
      <c r="G23" s="98"/>
      <c r="H23" s="21"/>
    </row>
    <row r="24" spans="1:8" ht="15.75" customHeight="1" x14ac:dyDescent="0.35">
      <c r="A24" s="21"/>
      <c r="B24" s="57"/>
      <c r="C24" s="57"/>
      <c r="D24" s="57"/>
      <c r="E24" s="57"/>
      <c r="F24" s="57"/>
      <c r="G24" s="57"/>
      <c r="H24" s="21"/>
    </row>
    <row r="25" spans="1:8" ht="15.75" customHeight="1" x14ac:dyDescent="0.45">
      <c r="A25" s="21"/>
      <c r="B25" s="94" t="s">
        <v>46</v>
      </c>
      <c r="C25" s="95"/>
      <c r="D25" s="95"/>
      <c r="E25" s="95"/>
      <c r="F25" s="95"/>
      <c r="G25" s="96"/>
      <c r="H25" s="21"/>
    </row>
    <row r="26" spans="1:8" ht="15.75" customHeight="1" x14ac:dyDescent="0.45">
      <c r="A26" s="21"/>
      <c r="B26" s="40"/>
      <c r="C26" s="41" t="s">
        <v>47</v>
      </c>
      <c r="D26" s="41" t="s">
        <v>48</v>
      </c>
      <c r="E26" s="102" t="s">
        <v>49</v>
      </c>
      <c r="F26" s="92"/>
      <c r="G26" s="103"/>
      <c r="H26" s="21"/>
    </row>
    <row r="27" spans="1:8" ht="15.75" customHeight="1" x14ac:dyDescent="0.45">
      <c r="A27" s="21"/>
      <c r="B27" s="42" t="s">
        <v>50</v>
      </c>
      <c r="C27" s="104" t="s">
        <v>51</v>
      </c>
      <c r="D27" s="100"/>
      <c r="E27" s="105">
        <f>F68</f>
        <v>0</v>
      </c>
      <c r="F27" s="72"/>
      <c r="G27" s="106"/>
      <c r="H27" s="21"/>
    </row>
    <row r="28" spans="1:8" ht="15.75" customHeight="1" x14ac:dyDescent="0.45">
      <c r="A28" s="21"/>
      <c r="B28" s="107" t="s">
        <v>52</v>
      </c>
      <c r="C28" s="72"/>
      <c r="D28" s="73"/>
      <c r="E28" s="105">
        <f>-C19</f>
        <v>0</v>
      </c>
      <c r="F28" s="72"/>
      <c r="G28" s="106"/>
      <c r="H28" s="21"/>
    </row>
    <row r="29" spans="1:8" ht="15.75" customHeight="1" x14ac:dyDescent="0.45">
      <c r="A29" s="21"/>
      <c r="B29" s="99" t="s">
        <v>53</v>
      </c>
      <c r="C29" s="90"/>
      <c r="D29" s="100"/>
      <c r="E29" s="108">
        <f>SUM(AB57:AB67)</f>
        <v>0</v>
      </c>
      <c r="F29" s="90"/>
      <c r="G29" s="109"/>
      <c r="H29" s="21"/>
    </row>
    <row r="30" spans="1:8" ht="15.75" customHeight="1" x14ac:dyDescent="0.45">
      <c r="A30" s="21"/>
      <c r="B30" s="101" t="s">
        <v>54</v>
      </c>
      <c r="C30" s="95"/>
      <c r="D30" s="96"/>
      <c r="E30" s="110">
        <f>SUM(E27:F29)</f>
        <v>0</v>
      </c>
      <c r="F30" s="95"/>
      <c r="G30" s="96"/>
      <c r="H30" s="21"/>
    </row>
    <row r="31" spans="1:8" ht="15.75" customHeight="1" x14ac:dyDescent="0.35">
      <c r="A31" s="21"/>
      <c r="B31" s="57"/>
      <c r="C31" s="57"/>
      <c r="D31" s="57"/>
      <c r="E31" s="57"/>
      <c r="F31" s="57"/>
      <c r="G31" s="57"/>
      <c r="H31" s="21"/>
    </row>
    <row r="32" spans="1:8" ht="15.75" customHeight="1" x14ac:dyDescent="0.35">
      <c r="A32" s="21"/>
      <c r="B32" s="57"/>
      <c r="C32" s="57"/>
      <c r="D32" s="57"/>
      <c r="E32" s="57"/>
      <c r="F32" s="57"/>
      <c r="G32" s="57"/>
      <c r="H32" s="21"/>
    </row>
    <row r="33" spans="1:8" ht="15.75" customHeight="1" x14ac:dyDescent="0.45">
      <c r="A33" s="21"/>
      <c r="B33" s="55" t="str">
        <f>IF(OR(C1=647561,Authorization_Form!C1=647561)=TRUE,"Superintendent Signature / Date","Employee Signature / Date")</f>
        <v>Employee Signature / Date</v>
      </c>
      <c r="C33" s="93"/>
      <c r="D33" s="69"/>
      <c r="E33" s="69"/>
      <c r="F33" s="69"/>
      <c r="G33" s="69"/>
      <c r="H33" s="21"/>
    </row>
    <row r="34" spans="1:8" ht="15.75" customHeight="1" x14ac:dyDescent="0.35">
      <c r="A34" s="21"/>
      <c r="B34" s="57"/>
      <c r="C34" s="57"/>
      <c r="D34" s="57"/>
      <c r="E34" s="57"/>
      <c r="F34" s="57"/>
      <c r="G34" s="57"/>
      <c r="H34" s="21"/>
    </row>
    <row r="35" spans="1:8" ht="15.75" customHeight="1" x14ac:dyDescent="0.35">
      <c r="A35" s="21"/>
      <c r="B35" s="57"/>
      <c r="C35" s="57"/>
      <c r="D35" s="57"/>
      <c r="E35" s="57"/>
      <c r="F35" s="57"/>
      <c r="G35" s="57"/>
      <c r="H35" s="21"/>
    </row>
    <row r="36" spans="1:8" ht="15.75" customHeight="1" x14ac:dyDescent="0.45">
      <c r="A36" s="21"/>
      <c r="B36" s="55" t="str">
        <f>IF(OR(C4=647561,Authorization_Form!C4=647561)=TRUE,"School Board Approval / Date","Approver Signature / Date")</f>
        <v>Approver Signature / Date</v>
      </c>
      <c r="C36" s="93"/>
      <c r="D36" s="69"/>
      <c r="E36" s="69"/>
      <c r="F36" s="69"/>
      <c r="G36" s="69"/>
      <c r="H36" s="21"/>
    </row>
    <row r="37" spans="1:8" ht="15.75" customHeight="1" x14ac:dyDescent="0.35">
      <c r="A37" s="21"/>
      <c r="B37" s="57"/>
      <c r="C37" s="57"/>
      <c r="D37" s="57"/>
      <c r="E37" s="57"/>
      <c r="F37" s="57"/>
      <c r="G37" s="57"/>
      <c r="H37" s="21"/>
    </row>
    <row r="38" spans="1:8" ht="15.75" customHeight="1" x14ac:dyDescent="0.35">
      <c r="A38" s="21"/>
      <c r="B38" s="57"/>
      <c r="C38" s="57"/>
      <c r="D38" s="57"/>
      <c r="E38" s="57"/>
      <c r="F38" s="57"/>
      <c r="G38" s="57"/>
      <c r="H38" s="21"/>
    </row>
    <row r="39" spans="1:8" ht="15.75" customHeight="1" x14ac:dyDescent="0.45">
      <c r="A39" s="21"/>
      <c r="B39" s="55" t="str">
        <f>IF(OR(C7=647561,Authorization_Form!C7=647561)=TRUE,"","Superintendent Signature / Date")</f>
        <v>Superintendent Signature / Date</v>
      </c>
      <c r="C39" s="93"/>
      <c r="D39" s="69"/>
      <c r="E39" s="69"/>
      <c r="F39" s="69"/>
      <c r="G39" s="69"/>
      <c r="H39" s="21"/>
    </row>
    <row r="40" spans="1:8" ht="15.75" customHeight="1" x14ac:dyDescent="0.35">
      <c r="A40" s="21"/>
      <c r="B40" s="21"/>
      <c r="C40" s="21"/>
      <c r="D40" s="21"/>
      <c r="E40" s="21"/>
      <c r="F40" s="21"/>
      <c r="G40" s="21"/>
      <c r="H40" s="21"/>
    </row>
    <row r="41" spans="1:8" ht="15.75" customHeight="1" x14ac:dyDescent="0.35">
      <c r="A41" s="57"/>
      <c r="B41" s="57"/>
      <c r="C41" s="57"/>
      <c r="D41" s="57"/>
      <c r="E41" s="57"/>
      <c r="F41" s="57"/>
      <c r="G41" s="57"/>
      <c r="H41" s="57"/>
    </row>
    <row r="42" spans="1:8" ht="15.75" customHeight="1" x14ac:dyDescent="0.35">
      <c r="A42" s="57"/>
      <c r="B42" s="57"/>
      <c r="C42" s="57"/>
      <c r="D42" s="57"/>
      <c r="E42" s="57"/>
      <c r="F42" s="57"/>
      <c r="G42" s="57"/>
      <c r="H42" s="57"/>
    </row>
    <row r="43" spans="1:8" ht="15.75" customHeight="1" x14ac:dyDescent="0.35">
      <c r="A43" s="57"/>
      <c r="B43" s="57"/>
      <c r="C43" s="57"/>
      <c r="D43" s="57"/>
      <c r="E43" s="57"/>
      <c r="F43" s="57"/>
      <c r="G43" s="57"/>
      <c r="H43" s="57"/>
    </row>
    <row r="44" spans="1:8" ht="15.75" customHeight="1" x14ac:dyDescent="0.35">
      <c r="A44" s="57"/>
      <c r="B44" s="57"/>
      <c r="C44" s="57"/>
      <c r="D44" s="57"/>
      <c r="E44" s="57"/>
      <c r="F44" s="57"/>
      <c r="G44" s="57"/>
      <c r="H44" s="57"/>
    </row>
    <row r="45" spans="1:8" ht="15.75" customHeight="1" x14ac:dyDescent="0.35">
      <c r="A45" s="57"/>
      <c r="B45" s="57"/>
      <c r="C45" s="57"/>
      <c r="D45" s="57"/>
      <c r="E45" s="57"/>
      <c r="F45" s="57"/>
      <c r="G45" s="57"/>
      <c r="H45" s="57"/>
    </row>
    <row r="46" spans="1:8" ht="15.75" customHeight="1" x14ac:dyDescent="0.35">
      <c r="A46" s="57"/>
      <c r="B46" s="57"/>
      <c r="C46" s="57"/>
      <c r="D46" s="57"/>
      <c r="E46" s="57"/>
      <c r="F46" s="57"/>
      <c r="G46" s="57"/>
      <c r="H46" s="57"/>
    </row>
    <row r="47" spans="1:8" ht="15.75" customHeight="1" x14ac:dyDescent="0.35">
      <c r="A47" s="57"/>
      <c r="B47" s="57"/>
      <c r="C47" s="57"/>
      <c r="D47" s="57"/>
      <c r="E47" s="57"/>
      <c r="F47" s="57"/>
      <c r="G47" s="57"/>
      <c r="H47" s="57"/>
    </row>
    <row r="48" spans="1:8" ht="15.75" customHeight="1" x14ac:dyDescent="0.35">
      <c r="A48" s="57"/>
      <c r="B48" s="57"/>
      <c r="C48" s="57"/>
      <c r="D48" s="57"/>
      <c r="E48" s="57"/>
      <c r="F48" s="57"/>
      <c r="G48" s="57"/>
      <c r="H48" s="57"/>
    </row>
    <row r="49" spans="1:28" ht="15.75" customHeight="1" x14ac:dyDescent="0.35">
      <c r="A49" s="57"/>
      <c r="B49" s="57"/>
      <c r="C49" s="57"/>
      <c r="D49" s="57"/>
      <c r="E49" s="57"/>
      <c r="F49" s="57"/>
      <c r="G49" s="57"/>
      <c r="H49" s="57"/>
    </row>
    <row r="50" spans="1:28" ht="15.75" customHeight="1" x14ac:dyDescent="0.35">
      <c r="A50" s="57"/>
      <c r="B50" s="57"/>
      <c r="C50" s="57"/>
      <c r="D50" s="57"/>
      <c r="E50" s="57"/>
      <c r="F50" s="57"/>
      <c r="G50" s="57"/>
      <c r="H50" s="57"/>
    </row>
    <row r="51" spans="1:28" ht="15.75" customHeight="1" x14ac:dyDescent="0.35">
      <c r="A51" s="57"/>
      <c r="B51" s="57"/>
      <c r="C51" s="57"/>
      <c r="D51" s="57"/>
      <c r="E51" s="57"/>
      <c r="F51" s="57"/>
      <c r="G51" s="57"/>
      <c r="H51" s="57"/>
    </row>
    <row r="52" spans="1:28" ht="15.75" customHeight="1" x14ac:dyDescent="0.45">
      <c r="A52" s="94" t="s">
        <v>55</v>
      </c>
      <c r="B52" s="95"/>
      <c r="C52" s="95"/>
      <c r="D52" s="95"/>
      <c r="E52" s="95"/>
      <c r="F52" s="95"/>
      <c r="G52" s="95"/>
      <c r="H52" s="96"/>
    </row>
    <row r="53" spans="1:28" ht="15.75" customHeight="1" x14ac:dyDescent="0.45">
      <c r="A53" s="57"/>
      <c r="B53" s="59"/>
      <c r="C53" s="59"/>
      <c r="D53" s="59"/>
      <c r="E53" s="59"/>
      <c r="F53" s="59"/>
      <c r="G53" s="59"/>
      <c r="H53" s="57"/>
    </row>
    <row r="54" spans="1:28" ht="15.75" customHeight="1" x14ac:dyDescent="0.35">
      <c r="A54" s="57"/>
      <c r="B54" s="57"/>
      <c r="C54" s="57"/>
      <c r="D54" s="57"/>
      <c r="E54" s="57"/>
      <c r="F54" s="57"/>
      <c r="G54" s="57"/>
      <c r="H54" s="57"/>
    </row>
    <row r="55" spans="1:28" ht="15.75" customHeight="1" x14ac:dyDescent="0.45">
      <c r="A55" s="57"/>
      <c r="B55" s="94" t="s">
        <v>56</v>
      </c>
      <c r="C55" s="95"/>
      <c r="D55" s="95"/>
      <c r="E55" s="95"/>
      <c r="F55" s="95"/>
      <c r="G55" s="94" t="s">
        <v>57</v>
      </c>
      <c r="H55" s="96"/>
    </row>
    <row r="56" spans="1:28" ht="15.75" customHeight="1" x14ac:dyDescent="0.45">
      <c r="A56" s="57"/>
      <c r="B56" s="91" t="s">
        <v>58</v>
      </c>
      <c r="C56" s="92"/>
      <c r="D56" s="92"/>
      <c r="E56" s="41" t="s">
        <v>47</v>
      </c>
      <c r="F56" s="47" t="s">
        <v>49</v>
      </c>
      <c r="G56" s="48" t="s">
        <v>59</v>
      </c>
      <c r="H56" s="41" t="s">
        <v>60</v>
      </c>
    </row>
    <row r="57" spans="1:28" ht="15.75" customHeight="1" x14ac:dyDescent="0.45">
      <c r="A57" s="33" t="s">
        <v>61</v>
      </c>
      <c r="B57" s="77" t="s">
        <v>15</v>
      </c>
      <c r="C57" s="72"/>
      <c r="D57" s="73"/>
      <c r="E57" s="51" t="str">
        <f t="shared" ref="E57:E67" si="0">IF(OR(ISBLANK($C$11)=TRUE,LEN($C$11)&lt;&gt;29),"5500",MID($C$11,14,4))</f>
        <v>5500</v>
      </c>
      <c r="F57" s="22">
        <v>0</v>
      </c>
      <c r="G57" s="34"/>
      <c r="H57" s="34"/>
      <c r="Z57" s="1" t="b">
        <v>0</v>
      </c>
      <c r="AA57" s="1" t="b">
        <v>0</v>
      </c>
      <c r="AB57" s="2">
        <f t="shared" ref="AB57:AB67" si="1">IF(OR(AA57=TRUE,Z57=TRUE),-F57,0)</f>
        <v>0</v>
      </c>
    </row>
    <row r="58" spans="1:28" ht="15.75" customHeight="1" x14ac:dyDescent="0.45">
      <c r="A58" s="33" t="s">
        <v>62</v>
      </c>
      <c r="B58" s="77" t="s">
        <v>16</v>
      </c>
      <c r="C58" s="72"/>
      <c r="D58" s="73"/>
      <c r="E58" s="51" t="str">
        <f t="shared" si="0"/>
        <v>5500</v>
      </c>
      <c r="F58" s="22">
        <v>0</v>
      </c>
      <c r="G58" s="34"/>
      <c r="H58" s="34"/>
      <c r="Z58" s="1" t="b">
        <v>0</v>
      </c>
      <c r="AA58" s="1" t="b">
        <v>0</v>
      </c>
      <c r="AB58" s="2">
        <f t="shared" si="1"/>
        <v>0</v>
      </c>
    </row>
    <row r="59" spans="1:28" ht="15.75" customHeight="1" x14ac:dyDescent="0.45">
      <c r="A59" s="33" t="s">
        <v>63</v>
      </c>
      <c r="B59" s="77" t="s">
        <v>17</v>
      </c>
      <c r="C59" s="72"/>
      <c r="D59" s="73"/>
      <c r="E59" s="51" t="str">
        <f t="shared" si="0"/>
        <v>5500</v>
      </c>
      <c r="F59" s="43">
        <f>SUM(C86:F92)</f>
        <v>0</v>
      </c>
      <c r="G59" s="34"/>
      <c r="H59" s="34"/>
      <c r="Z59" s="1" t="b">
        <v>0</v>
      </c>
      <c r="AA59" s="1" t="b">
        <v>0</v>
      </c>
      <c r="AB59" s="2">
        <f t="shared" si="1"/>
        <v>0</v>
      </c>
    </row>
    <row r="60" spans="1:28" ht="15.75" customHeight="1" x14ac:dyDescent="0.45">
      <c r="A60" s="33" t="s">
        <v>64</v>
      </c>
      <c r="B60" s="77" t="s">
        <v>18</v>
      </c>
      <c r="C60" s="72"/>
      <c r="D60" s="73"/>
      <c r="E60" s="51" t="str">
        <f t="shared" si="0"/>
        <v>5500</v>
      </c>
      <c r="F60" s="43">
        <f>F82</f>
        <v>0</v>
      </c>
      <c r="G60" s="34"/>
      <c r="H60" s="34"/>
      <c r="I60" s="3" t="e">
        <f>IF(OR(AND(VLOOKUP(Authorization_Form!$F$13,Lists!$S$2:$T$7,2,FALSE)&lt;&gt;$B60,$F60&gt;0)=TRUE,AND($F$60&gt;0,$F$64&gt;0))=TRUE,"* - WARNING - transportation mismatch.","")</f>
        <v>#N/A</v>
      </c>
      <c r="Z60" s="1" t="b">
        <v>0</v>
      </c>
      <c r="AA60" s="1" t="b">
        <v>0</v>
      </c>
      <c r="AB60" s="2">
        <f t="shared" si="1"/>
        <v>0</v>
      </c>
    </row>
    <row r="61" spans="1:28" ht="15.75" customHeight="1" x14ac:dyDescent="0.45">
      <c r="A61" s="33" t="s">
        <v>65</v>
      </c>
      <c r="B61" s="77" t="s">
        <v>19</v>
      </c>
      <c r="C61" s="72"/>
      <c r="D61" s="73"/>
      <c r="E61" s="51" t="str">
        <f t="shared" si="0"/>
        <v>5500</v>
      </c>
      <c r="F61" s="22">
        <v>0</v>
      </c>
      <c r="G61" s="34"/>
      <c r="H61" s="34"/>
      <c r="Z61" s="1" t="b">
        <v>0</v>
      </c>
      <c r="AA61" s="1" t="b">
        <v>0</v>
      </c>
      <c r="AB61" s="2">
        <f t="shared" si="1"/>
        <v>0</v>
      </c>
    </row>
    <row r="62" spans="1:28" ht="15.75" customHeight="1" x14ac:dyDescent="0.45">
      <c r="A62" s="33" t="s">
        <v>66</v>
      </c>
      <c r="B62" s="77" t="s">
        <v>20</v>
      </c>
      <c r="C62" s="72"/>
      <c r="D62" s="73"/>
      <c r="E62" s="51" t="str">
        <f t="shared" si="0"/>
        <v>5500</v>
      </c>
      <c r="F62" s="22">
        <v>0</v>
      </c>
      <c r="G62" s="34"/>
      <c r="H62" s="34"/>
      <c r="Z62" s="1" t="b">
        <v>0</v>
      </c>
      <c r="AA62" s="1" t="b">
        <v>0</v>
      </c>
      <c r="AB62" s="2">
        <f t="shared" si="1"/>
        <v>0</v>
      </c>
    </row>
    <row r="63" spans="1:28" ht="15.75" customHeight="1" x14ac:dyDescent="0.45">
      <c r="A63" s="33" t="s">
        <v>67</v>
      </c>
      <c r="B63" s="77" t="s">
        <v>21</v>
      </c>
      <c r="C63" s="72"/>
      <c r="D63" s="73"/>
      <c r="E63" s="51" t="str">
        <f t="shared" si="0"/>
        <v>5500</v>
      </c>
      <c r="F63" s="22">
        <v>0</v>
      </c>
      <c r="G63" s="34"/>
      <c r="H63" s="34"/>
      <c r="Z63" s="1" t="b">
        <v>0</v>
      </c>
      <c r="AA63" s="1" t="b">
        <v>0</v>
      </c>
      <c r="AB63" s="2">
        <f t="shared" si="1"/>
        <v>0</v>
      </c>
    </row>
    <row r="64" spans="1:28" ht="15.75" customHeight="1" x14ac:dyDescent="0.45">
      <c r="A64" s="33" t="s">
        <v>68</v>
      </c>
      <c r="B64" s="77" t="s">
        <v>22</v>
      </c>
      <c r="C64" s="72"/>
      <c r="D64" s="73"/>
      <c r="E64" s="51" t="str">
        <f t="shared" si="0"/>
        <v>5500</v>
      </c>
      <c r="F64" s="22">
        <v>0</v>
      </c>
      <c r="G64" s="34"/>
      <c r="H64" s="34"/>
      <c r="I64" s="3" t="e">
        <f>IF(OR(AND(VLOOKUP(Authorization_Form!$F$13,Lists!$S$2:$T$7,2,FALSE)&lt;&gt;$B64,$F64&gt;0)=TRUE,AND($F$60&gt;0,$F$64&gt;0))=TRUE,"* - WARNING - transportation mismatch.","")</f>
        <v>#N/A</v>
      </c>
      <c r="Z64" s="1" t="b">
        <v>0</v>
      </c>
      <c r="AA64" s="1" t="b">
        <v>0</v>
      </c>
      <c r="AB64" s="2">
        <f t="shared" si="1"/>
        <v>0</v>
      </c>
    </row>
    <row r="65" spans="1:28" ht="15.75" customHeight="1" x14ac:dyDescent="0.45">
      <c r="A65" s="33" t="s">
        <v>69</v>
      </c>
      <c r="B65" s="49" t="s">
        <v>23</v>
      </c>
      <c r="C65" s="70"/>
      <c r="D65" s="66"/>
      <c r="E65" s="51" t="str">
        <f t="shared" si="0"/>
        <v>5500</v>
      </c>
      <c r="F65" s="22">
        <v>0</v>
      </c>
      <c r="G65" s="34"/>
      <c r="H65" s="34"/>
      <c r="Z65" s="1" t="b">
        <v>0</v>
      </c>
      <c r="AA65" s="1" t="b">
        <v>0</v>
      </c>
      <c r="AB65" s="2">
        <f t="shared" si="1"/>
        <v>0</v>
      </c>
    </row>
    <row r="66" spans="1:28" ht="15.75" customHeight="1" x14ac:dyDescent="0.45">
      <c r="A66" s="33" t="s">
        <v>70</v>
      </c>
      <c r="B66" s="49" t="s">
        <v>23</v>
      </c>
      <c r="C66" s="70"/>
      <c r="D66" s="66"/>
      <c r="E66" s="51" t="str">
        <f t="shared" si="0"/>
        <v>5500</v>
      </c>
      <c r="F66" s="22">
        <v>0</v>
      </c>
      <c r="G66" s="34"/>
      <c r="H66" s="34"/>
      <c r="Z66" s="1" t="b">
        <v>0</v>
      </c>
      <c r="AA66" s="1" t="b">
        <v>0</v>
      </c>
      <c r="AB66" s="2">
        <f t="shared" si="1"/>
        <v>0</v>
      </c>
    </row>
    <row r="67" spans="1:28" ht="15.75" customHeight="1" x14ac:dyDescent="0.45">
      <c r="A67" s="33" t="s">
        <v>71</v>
      </c>
      <c r="B67" s="50" t="s">
        <v>23</v>
      </c>
      <c r="C67" s="140"/>
      <c r="D67" s="138"/>
      <c r="E67" s="52" t="str">
        <f t="shared" si="0"/>
        <v>5500</v>
      </c>
      <c r="F67" s="23">
        <v>0</v>
      </c>
      <c r="G67" s="34"/>
      <c r="H67" s="34"/>
      <c r="Z67" s="1" t="b">
        <v>0</v>
      </c>
      <c r="AA67" s="1" t="b">
        <v>0</v>
      </c>
      <c r="AB67" s="2">
        <f t="shared" si="1"/>
        <v>0</v>
      </c>
    </row>
    <row r="68" spans="1:28" ht="15.75" customHeight="1" x14ac:dyDescent="0.45">
      <c r="A68" s="21"/>
      <c r="B68" s="135" t="s">
        <v>46</v>
      </c>
      <c r="C68" s="130"/>
      <c r="D68" s="130"/>
      <c r="E68" s="131"/>
      <c r="F68" s="44">
        <f>SUM(F57:F67)</f>
        <v>0</v>
      </c>
      <c r="G68" s="21"/>
      <c r="H68" s="21"/>
    </row>
    <row r="69" spans="1:28" ht="15.75" customHeight="1" x14ac:dyDescent="0.45">
      <c r="A69" s="21"/>
      <c r="B69" s="35"/>
      <c r="C69" s="35"/>
      <c r="D69" s="35"/>
      <c r="E69" s="35"/>
      <c r="F69" s="36"/>
      <c r="G69" s="21"/>
      <c r="H69" s="21"/>
    </row>
    <row r="70" spans="1:28" ht="15.75" customHeight="1" x14ac:dyDescent="0.45">
      <c r="A70" s="94" t="s">
        <v>72</v>
      </c>
      <c r="B70" s="95"/>
      <c r="C70" s="95"/>
      <c r="D70" s="95"/>
      <c r="E70" s="95"/>
      <c r="F70" s="96"/>
      <c r="G70" s="21"/>
      <c r="H70" s="21"/>
    </row>
    <row r="71" spans="1:28" ht="15.75" customHeight="1" x14ac:dyDescent="0.45">
      <c r="A71" s="41" t="s">
        <v>73</v>
      </c>
      <c r="B71" s="53" t="s">
        <v>74</v>
      </c>
      <c r="C71" s="91" t="s">
        <v>75</v>
      </c>
      <c r="D71" s="92"/>
      <c r="E71" s="132"/>
      <c r="F71" s="47" t="s">
        <v>76</v>
      </c>
      <c r="G71" s="21"/>
      <c r="H71" s="21"/>
    </row>
    <row r="72" spans="1:28" ht="15.75" customHeight="1" x14ac:dyDescent="0.45">
      <c r="A72" s="51">
        <f>IF(($F$15-$C$15)&gt;=0,1,"")</f>
        <v>1</v>
      </c>
      <c r="B72" s="20"/>
      <c r="C72" s="133"/>
      <c r="D72" s="65"/>
      <c r="E72" s="66"/>
      <c r="F72" s="14">
        <v>0</v>
      </c>
      <c r="G72" s="21"/>
      <c r="H72" s="21"/>
    </row>
    <row r="73" spans="1:28" ht="15.75" customHeight="1" x14ac:dyDescent="0.45">
      <c r="A73" s="51" t="str">
        <f>IF(($F$15-$C$15)&gt;=1,2,"")</f>
        <v/>
      </c>
      <c r="B73" s="13"/>
      <c r="C73" s="134"/>
      <c r="D73" s="65"/>
      <c r="E73" s="66"/>
      <c r="F73" s="14">
        <v>0</v>
      </c>
      <c r="G73" s="21"/>
      <c r="H73" s="21"/>
    </row>
    <row r="74" spans="1:28" ht="15.75" customHeight="1" x14ac:dyDescent="0.45">
      <c r="A74" s="51" t="str">
        <f>IF(($F$15-$C$15)&gt;=2,3,"")</f>
        <v/>
      </c>
      <c r="B74" s="13"/>
      <c r="C74" s="134"/>
      <c r="D74" s="65"/>
      <c r="E74" s="66"/>
      <c r="F74" s="14">
        <v>0</v>
      </c>
      <c r="G74" s="21"/>
      <c r="H74" s="21"/>
    </row>
    <row r="75" spans="1:28" ht="15.75" customHeight="1" x14ac:dyDescent="0.45">
      <c r="A75" s="51" t="str">
        <f>IF(($F$15-$C$15)&gt;=3,4,"")</f>
        <v/>
      </c>
      <c r="B75" s="13"/>
      <c r="C75" s="134"/>
      <c r="D75" s="65"/>
      <c r="E75" s="66"/>
      <c r="F75" s="14">
        <v>0</v>
      </c>
      <c r="G75" s="21"/>
      <c r="H75" s="21"/>
    </row>
    <row r="76" spans="1:28" ht="15.75" customHeight="1" x14ac:dyDescent="0.45">
      <c r="A76" s="51" t="str">
        <f>IF(($F$15-$C$15)&gt;=4,5,"")</f>
        <v/>
      </c>
      <c r="B76" s="13"/>
      <c r="C76" s="134"/>
      <c r="D76" s="65"/>
      <c r="E76" s="66"/>
      <c r="F76" s="14">
        <v>0</v>
      </c>
      <c r="G76" s="21"/>
      <c r="H76" s="21"/>
    </row>
    <row r="77" spans="1:28" ht="15.75" customHeight="1" x14ac:dyDescent="0.45">
      <c r="A77" s="51" t="str">
        <f>IF(($F$15-$C$15)&gt;=5,6,"")</f>
        <v/>
      </c>
      <c r="B77" s="13"/>
      <c r="C77" s="134"/>
      <c r="D77" s="65"/>
      <c r="E77" s="66"/>
      <c r="F77" s="14">
        <v>0</v>
      </c>
      <c r="G77" s="21"/>
      <c r="H77" s="21"/>
    </row>
    <row r="78" spans="1:28" ht="15.75" customHeight="1" x14ac:dyDescent="0.45">
      <c r="A78" s="52" t="str">
        <f>IF(($F$15-$C$15)&gt;=6,7,"")</f>
        <v/>
      </c>
      <c r="B78" s="15"/>
      <c r="C78" s="136"/>
      <c r="D78" s="137"/>
      <c r="E78" s="138"/>
      <c r="F78" s="16">
        <v>0</v>
      </c>
      <c r="G78" s="21"/>
      <c r="H78" s="21"/>
    </row>
    <row r="79" spans="1:28" ht="15.75" customHeight="1" x14ac:dyDescent="0.45">
      <c r="A79" s="139" t="s">
        <v>77</v>
      </c>
      <c r="B79" s="72"/>
      <c r="C79" s="72"/>
      <c r="D79" s="72"/>
      <c r="E79" s="73"/>
      <c r="F79" s="14"/>
      <c r="G79" s="21"/>
      <c r="H79" s="21"/>
    </row>
    <row r="80" spans="1:28" ht="15.75" customHeight="1" x14ac:dyDescent="0.45">
      <c r="A80" s="139" t="s">
        <v>78</v>
      </c>
      <c r="B80" s="72"/>
      <c r="C80" s="72"/>
      <c r="D80" s="72"/>
      <c r="E80" s="73"/>
      <c r="F80" s="17">
        <f>SUM(F72:F78)-F79</f>
        <v>0</v>
      </c>
      <c r="G80" s="21"/>
      <c r="H80" s="21"/>
    </row>
    <row r="81" spans="1:8" ht="15.75" customHeight="1" x14ac:dyDescent="0.45">
      <c r="A81" s="128" t="s">
        <v>152</v>
      </c>
      <c r="B81" s="90"/>
      <c r="C81" s="90"/>
      <c r="D81" s="90"/>
      <c r="E81" s="100"/>
      <c r="F81" s="18">
        <v>0.58499999999999996</v>
      </c>
      <c r="G81" s="21"/>
      <c r="H81" s="21"/>
    </row>
    <row r="82" spans="1:8" ht="15.75" customHeight="1" x14ac:dyDescent="0.45">
      <c r="A82" s="101" t="s">
        <v>79</v>
      </c>
      <c r="B82" s="95"/>
      <c r="C82" s="95"/>
      <c r="D82" s="95"/>
      <c r="E82" s="96"/>
      <c r="F82" s="44">
        <f>ROUND((F80*F81),2)</f>
        <v>0</v>
      </c>
      <c r="G82" s="21"/>
      <c r="H82" s="21"/>
    </row>
    <row r="83" spans="1:8" ht="15.75" customHeight="1" x14ac:dyDescent="0.35">
      <c r="A83" s="21"/>
      <c r="B83" s="21"/>
      <c r="C83" s="21"/>
      <c r="D83" s="21"/>
      <c r="E83" s="21"/>
      <c r="F83" s="21"/>
      <c r="G83" s="21"/>
      <c r="H83" s="21"/>
    </row>
    <row r="84" spans="1:8" ht="15.75" customHeight="1" x14ac:dyDescent="0.45">
      <c r="A84" s="129" t="s">
        <v>80</v>
      </c>
      <c r="B84" s="130"/>
      <c r="C84" s="130"/>
      <c r="D84" s="130"/>
      <c r="E84" s="130"/>
      <c r="F84" s="131"/>
      <c r="G84" s="21"/>
      <c r="H84" s="21"/>
    </row>
    <row r="85" spans="1:8" ht="15.75" customHeight="1" x14ac:dyDescent="0.45">
      <c r="A85" s="37"/>
      <c r="B85" s="38" t="s">
        <v>26</v>
      </c>
      <c r="C85" s="32" t="s">
        <v>81</v>
      </c>
      <c r="D85" s="32" t="s">
        <v>82</v>
      </c>
      <c r="E85" s="32" t="s">
        <v>83</v>
      </c>
      <c r="F85" s="39" t="s">
        <v>84</v>
      </c>
      <c r="G85" s="21"/>
      <c r="H85" s="21"/>
    </row>
    <row r="86" spans="1:8" ht="15.75" customHeight="1" x14ac:dyDescent="0.45">
      <c r="A86" s="45" t="str">
        <f>IF($B86=$C$15,"*","")</f>
        <v>*</v>
      </c>
      <c r="B86" s="46">
        <f>$C$15</f>
        <v>0</v>
      </c>
      <c r="C86" s="19"/>
      <c r="D86" s="19"/>
      <c r="E86" s="19"/>
      <c r="F86" s="19"/>
      <c r="G86" s="21"/>
      <c r="H86" s="21"/>
    </row>
    <row r="87" spans="1:8" ht="15.75" customHeight="1" x14ac:dyDescent="0.45">
      <c r="A87" s="45" t="str">
        <f t="shared" ref="A87:A92" si="2">IF($B87=$F$15,"*","")</f>
        <v/>
      </c>
      <c r="B87" s="46" t="str">
        <f t="shared" ref="B87:B92" si="3">IF(B86=""=TRUE,"",IF(B86+1&gt;$F$15,"",B86+1))</f>
        <v/>
      </c>
      <c r="C87" s="19"/>
      <c r="D87" s="19"/>
      <c r="E87" s="19"/>
      <c r="F87" s="19"/>
      <c r="G87" s="21"/>
      <c r="H87" s="21"/>
    </row>
    <row r="88" spans="1:8" ht="15.75" customHeight="1" x14ac:dyDescent="0.45">
      <c r="A88" s="45" t="str">
        <f t="shared" si="2"/>
        <v/>
      </c>
      <c r="B88" s="46" t="str">
        <f t="shared" si="3"/>
        <v/>
      </c>
      <c r="C88" s="19"/>
      <c r="D88" s="19"/>
      <c r="E88" s="19"/>
      <c r="F88" s="19"/>
      <c r="G88" s="21"/>
      <c r="H88" s="21"/>
    </row>
    <row r="89" spans="1:8" ht="15.75" customHeight="1" x14ac:dyDescent="0.45">
      <c r="A89" s="45" t="str">
        <f t="shared" si="2"/>
        <v/>
      </c>
      <c r="B89" s="46" t="str">
        <f t="shared" si="3"/>
        <v/>
      </c>
      <c r="C89" s="19"/>
      <c r="D89" s="19"/>
      <c r="E89" s="19"/>
      <c r="F89" s="19"/>
      <c r="G89" s="21"/>
      <c r="H89" s="21"/>
    </row>
    <row r="90" spans="1:8" ht="15.75" customHeight="1" x14ac:dyDescent="0.45">
      <c r="A90" s="45" t="str">
        <f t="shared" si="2"/>
        <v/>
      </c>
      <c r="B90" s="46" t="str">
        <f t="shared" si="3"/>
        <v/>
      </c>
      <c r="C90" s="19"/>
      <c r="D90" s="19"/>
      <c r="E90" s="19"/>
      <c r="F90" s="19"/>
      <c r="G90" s="21"/>
      <c r="H90" s="21"/>
    </row>
    <row r="91" spans="1:8" ht="15.75" customHeight="1" x14ac:dyDescent="0.45">
      <c r="A91" s="45" t="str">
        <f t="shared" si="2"/>
        <v/>
      </c>
      <c r="B91" s="46" t="str">
        <f t="shared" si="3"/>
        <v/>
      </c>
      <c r="C91" s="19"/>
      <c r="D91" s="19"/>
      <c r="E91" s="19"/>
      <c r="F91" s="19"/>
      <c r="G91" s="21"/>
      <c r="H91" s="21"/>
    </row>
    <row r="92" spans="1:8" ht="15.75" customHeight="1" x14ac:dyDescent="0.45">
      <c r="A92" s="45" t="str">
        <f t="shared" si="2"/>
        <v/>
      </c>
      <c r="B92" s="46" t="str">
        <f t="shared" si="3"/>
        <v/>
      </c>
      <c r="C92" s="19"/>
      <c r="D92" s="19"/>
      <c r="E92" s="19"/>
      <c r="F92" s="19"/>
      <c r="G92" s="21"/>
      <c r="H92" s="21"/>
    </row>
    <row r="93" spans="1:8" ht="15.75" customHeight="1" x14ac:dyDescent="0.35">
      <c r="A93" s="57"/>
      <c r="B93" s="57"/>
      <c r="C93" s="57"/>
      <c r="D93" s="57"/>
      <c r="E93" s="57"/>
      <c r="F93" s="57"/>
      <c r="G93" s="21"/>
      <c r="H93" s="21"/>
    </row>
    <row r="94" spans="1:8" ht="15.75" customHeight="1" x14ac:dyDescent="0.35">
      <c r="A94" s="57"/>
      <c r="B94" s="57"/>
      <c r="C94" s="57"/>
      <c r="D94" s="57"/>
      <c r="E94" s="57"/>
      <c r="F94" s="57"/>
      <c r="G94" s="21"/>
      <c r="H94" s="21"/>
    </row>
    <row r="95" spans="1:8" ht="15.75" customHeight="1" x14ac:dyDescent="0.35">
      <c r="A95" s="57"/>
      <c r="B95" s="57"/>
      <c r="C95" s="57"/>
      <c r="D95" s="57"/>
      <c r="E95" s="57"/>
      <c r="F95" s="57"/>
      <c r="G95" s="21"/>
      <c r="H95" s="21"/>
    </row>
    <row r="96" spans="1:8" ht="15.75" customHeight="1" x14ac:dyDescent="0.35">
      <c r="A96" s="57"/>
      <c r="B96" s="57"/>
      <c r="C96" s="57"/>
      <c r="D96" s="57"/>
      <c r="E96" s="57"/>
      <c r="F96" s="57"/>
      <c r="G96" s="21"/>
      <c r="H96" s="21"/>
    </row>
    <row r="97" spans="1:8" ht="15.75" customHeight="1" x14ac:dyDescent="0.35">
      <c r="A97" s="57"/>
      <c r="B97" s="57"/>
      <c r="C97" s="57"/>
      <c r="D97" s="57"/>
      <c r="E97" s="57"/>
      <c r="F97" s="57"/>
      <c r="G97" s="21"/>
      <c r="H97" s="21"/>
    </row>
    <row r="98" spans="1:8" ht="15.75" customHeight="1" x14ac:dyDescent="0.35">
      <c r="A98" s="57"/>
      <c r="B98" s="57"/>
      <c r="C98" s="57"/>
      <c r="D98" s="57"/>
      <c r="E98" s="57"/>
      <c r="F98" s="57"/>
      <c r="G98" s="21"/>
      <c r="H98" s="21"/>
    </row>
    <row r="99" spans="1:8" ht="15.75" customHeight="1" x14ac:dyDescent="0.45">
      <c r="A99" s="60" t="s">
        <v>85</v>
      </c>
      <c r="B99" s="57"/>
      <c r="C99" s="57"/>
      <c r="D99" s="57"/>
      <c r="E99" s="57"/>
      <c r="F99" s="57"/>
      <c r="G99" s="21"/>
      <c r="H99" s="21"/>
    </row>
    <row r="100" spans="1:8" ht="15.75" customHeight="1" x14ac:dyDescent="0.35">
      <c r="A100" s="57"/>
      <c r="B100" s="57"/>
      <c r="C100" s="57"/>
      <c r="D100" s="57"/>
      <c r="E100" s="57"/>
      <c r="F100" s="57"/>
      <c r="G100" s="21"/>
      <c r="H100" s="21"/>
    </row>
    <row r="101" spans="1:8" ht="15.75" customHeight="1" x14ac:dyDescent="0.35">
      <c r="A101" s="21"/>
      <c r="B101" s="21"/>
      <c r="C101" s="21"/>
      <c r="D101" s="21"/>
      <c r="E101" s="21"/>
      <c r="F101" s="21"/>
      <c r="G101" s="21"/>
      <c r="H101" s="21"/>
    </row>
    <row r="102" spans="1:8" ht="15.75" customHeight="1" x14ac:dyDescent="0.35">
      <c r="A102" s="21"/>
      <c r="B102" s="21"/>
      <c r="C102" s="21"/>
      <c r="D102" s="21"/>
      <c r="E102" s="21"/>
      <c r="F102" s="21"/>
      <c r="G102" s="21"/>
      <c r="H102" s="21"/>
    </row>
    <row r="103" spans="1:8" ht="15.75" customHeight="1" x14ac:dyDescent="0.35">
      <c r="A103" s="21"/>
      <c r="B103" s="21"/>
      <c r="C103" s="21"/>
      <c r="D103" s="21"/>
      <c r="E103" s="21"/>
      <c r="F103" s="21"/>
      <c r="G103" s="21"/>
      <c r="H103" s="21"/>
    </row>
    <row r="104" spans="1:8" ht="15.75" customHeight="1" x14ac:dyDescent="0.35">
      <c r="A104" s="21"/>
      <c r="B104" s="21"/>
      <c r="C104" s="21"/>
      <c r="D104" s="21"/>
      <c r="E104" s="21"/>
      <c r="F104" s="21"/>
      <c r="G104" s="21"/>
      <c r="H104" s="21"/>
    </row>
    <row r="105" spans="1:8" ht="15.75" customHeight="1" x14ac:dyDescent="0.35">
      <c r="A105" s="21"/>
      <c r="B105" s="21"/>
      <c r="C105" s="21"/>
      <c r="D105" s="21"/>
      <c r="E105" s="21"/>
      <c r="F105" s="21"/>
      <c r="G105" s="21"/>
      <c r="H105" s="21"/>
    </row>
    <row r="106" spans="1:8" ht="15.75" customHeight="1" x14ac:dyDescent="0.35">
      <c r="A106" s="21"/>
      <c r="B106" s="21"/>
      <c r="C106" s="21"/>
      <c r="D106" s="21"/>
      <c r="E106" s="21"/>
      <c r="F106" s="21"/>
      <c r="G106" s="21"/>
      <c r="H106" s="21"/>
    </row>
    <row r="107" spans="1:8" ht="15.75" customHeight="1" x14ac:dyDescent="0.35">
      <c r="A107" s="21"/>
      <c r="B107" s="21"/>
      <c r="C107" s="21"/>
      <c r="D107" s="21"/>
      <c r="E107" s="21"/>
      <c r="F107" s="21"/>
      <c r="G107" s="21"/>
      <c r="H107" s="21"/>
    </row>
    <row r="108" spans="1:8" ht="15.75" customHeight="1" x14ac:dyDescent="0.35">
      <c r="A108" s="21"/>
      <c r="B108" s="21"/>
      <c r="C108" s="21"/>
      <c r="D108" s="21"/>
      <c r="E108" s="21"/>
      <c r="F108" s="21"/>
      <c r="G108" s="21"/>
      <c r="H108" s="21"/>
    </row>
    <row r="109" spans="1:8" ht="15.75" customHeight="1" x14ac:dyDescent="0.35">
      <c r="A109" s="21"/>
      <c r="B109" s="21"/>
      <c r="C109" s="21"/>
      <c r="D109" s="21"/>
      <c r="E109" s="21"/>
      <c r="F109" s="21"/>
      <c r="G109" s="21"/>
      <c r="H109" s="21"/>
    </row>
    <row r="110" spans="1:8" ht="15.75" customHeight="1" x14ac:dyDescent="0.35">
      <c r="A110" s="21"/>
      <c r="B110" s="21"/>
      <c r="C110" s="21"/>
      <c r="D110" s="21"/>
      <c r="E110" s="21"/>
      <c r="F110" s="21"/>
      <c r="G110" s="21"/>
      <c r="H110" s="21"/>
    </row>
    <row r="111" spans="1:8" ht="15.75" customHeight="1" x14ac:dyDescent="0.35">
      <c r="A111" s="21"/>
      <c r="B111" s="21"/>
      <c r="C111" s="21"/>
      <c r="D111" s="21"/>
      <c r="E111" s="21"/>
      <c r="F111" s="21"/>
      <c r="G111" s="21"/>
      <c r="H111" s="21"/>
    </row>
    <row r="112" spans="1:8" ht="15.75" customHeight="1" x14ac:dyDescent="0.35">
      <c r="A112" s="21"/>
      <c r="B112" s="21"/>
      <c r="C112" s="21"/>
      <c r="D112" s="21"/>
      <c r="E112" s="21"/>
      <c r="F112" s="21"/>
      <c r="G112" s="21"/>
      <c r="H112" s="21"/>
    </row>
    <row r="113" spans="1:8" ht="15.75" customHeight="1" x14ac:dyDescent="0.35">
      <c r="A113" s="21"/>
      <c r="B113" s="21"/>
      <c r="C113" s="21"/>
      <c r="D113" s="21"/>
      <c r="E113" s="21"/>
      <c r="F113" s="21"/>
      <c r="G113" s="21"/>
      <c r="H113" s="21"/>
    </row>
    <row r="114" spans="1:8" ht="15.75" customHeight="1" x14ac:dyDescent="0.35">
      <c r="A114" s="21"/>
      <c r="B114" s="21"/>
      <c r="C114" s="21"/>
      <c r="D114" s="21"/>
      <c r="E114" s="21"/>
      <c r="F114" s="21"/>
      <c r="G114" s="21"/>
      <c r="H114" s="21"/>
    </row>
    <row r="115" spans="1:8" ht="15.75" customHeight="1" x14ac:dyDescent="0.35">
      <c r="A115" s="21"/>
      <c r="B115" s="21"/>
      <c r="C115" s="21"/>
      <c r="D115" s="21"/>
      <c r="E115" s="21"/>
      <c r="F115" s="21"/>
      <c r="G115" s="21"/>
      <c r="H115" s="21"/>
    </row>
    <row r="116" spans="1:8" ht="15.75" customHeight="1" x14ac:dyDescent="0.35">
      <c r="A116" s="21"/>
      <c r="B116" s="21"/>
      <c r="C116" s="21"/>
      <c r="D116" s="21"/>
      <c r="E116" s="21"/>
      <c r="F116" s="21"/>
      <c r="G116" s="21"/>
      <c r="H116" s="21"/>
    </row>
    <row r="117" spans="1:8" ht="15.75" customHeight="1" x14ac:dyDescent="0.35">
      <c r="A117" s="21"/>
      <c r="B117" s="21"/>
      <c r="C117" s="21"/>
      <c r="D117" s="21"/>
      <c r="E117" s="21"/>
      <c r="F117" s="21"/>
      <c r="G117" s="21"/>
      <c r="H117" s="21"/>
    </row>
    <row r="118" spans="1:8" ht="15.75" customHeight="1" x14ac:dyDescent="0.35">
      <c r="A118" s="21"/>
      <c r="B118" s="21"/>
      <c r="C118" s="21"/>
      <c r="D118" s="21"/>
      <c r="E118" s="21"/>
      <c r="F118" s="21"/>
      <c r="G118" s="21"/>
      <c r="H118" s="21"/>
    </row>
    <row r="119" spans="1:8" ht="15.75" customHeight="1" x14ac:dyDescent="0.35"/>
    <row r="120" spans="1:8" ht="15.75" customHeight="1" x14ac:dyDescent="0.35"/>
    <row r="121" spans="1:8" ht="15.75" customHeight="1" x14ac:dyDescent="0.35"/>
    <row r="122" spans="1:8" ht="15.75" customHeight="1" x14ac:dyDescent="0.35"/>
    <row r="123" spans="1:8" ht="15.75" customHeight="1" x14ac:dyDescent="0.35"/>
    <row r="124" spans="1:8" ht="15.75" customHeight="1" x14ac:dyDescent="0.35"/>
    <row r="125" spans="1:8" ht="15.75" customHeight="1" x14ac:dyDescent="0.35"/>
    <row r="126" spans="1:8" ht="15.75" customHeight="1" x14ac:dyDescent="0.35"/>
    <row r="127" spans="1:8" ht="15.75" customHeight="1" x14ac:dyDescent="0.35"/>
    <row r="128" spans="1: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64">
    <mergeCell ref="B63:D63"/>
    <mergeCell ref="B64:D64"/>
    <mergeCell ref="C65:D65"/>
    <mergeCell ref="C66:D66"/>
    <mergeCell ref="C67:D67"/>
    <mergeCell ref="B68:E68"/>
    <mergeCell ref="A70:F70"/>
    <mergeCell ref="C78:E78"/>
    <mergeCell ref="A79:E79"/>
    <mergeCell ref="A80:E80"/>
    <mergeCell ref="A81:E81"/>
    <mergeCell ref="A82:E82"/>
    <mergeCell ref="A84:F84"/>
    <mergeCell ref="C71:E71"/>
    <mergeCell ref="C72:E72"/>
    <mergeCell ref="C73:E73"/>
    <mergeCell ref="C74:E74"/>
    <mergeCell ref="C75:E75"/>
    <mergeCell ref="C76:E76"/>
    <mergeCell ref="C77:E77"/>
    <mergeCell ref="B2:G2"/>
    <mergeCell ref="B3:G3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D15"/>
    <mergeCell ref="F15:G15"/>
    <mergeCell ref="C16:D16"/>
    <mergeCell ref="F16:G16"/>
    <mergeCell ref="C17:G17"/>
    <mergeCell ref="C18:G18"/>
    <mergeCell ref="C19:G19"/>
    <mergeCell ref="C20:G20"/>
    <mergeCell ref="C22:G22"/>
    <mergeCell ref="C23:G23"/>
    <mergeCell ref="B29:D29"/>
    <mergeCell ref="B30:D30"/>
    <mergeCell ref="B25:G25"/>
    <mergeCell ref="E26:G26"/>
    <mergeCell ref="C27:D27"/>
    <mergeCell ref="E27:G27"/>
    <mergeCell ref="B28:D28"/>
    <mergeCell ref="E28:G28"/>
    <mergeCell ref="E29:G29"/>
    <mergeCell ref="E30:G30"/>
    <mergeCell ref="C33:G33"/>
    <mergeCell ref="C36:G36"/>
    <mergeCell ref="C39:G39"/>
    <mergeCell ref="A52:H52"/>
    <mergeCell ref="B55:F55"/>
    <mergeCell ref="G55:H55"/>
    <mergeCell ref="B61:D61"/>
    <mergeCell ref="B62:D62"/>
    <mergeCell ref="B56:D56"/>
    <mergeCell ref="B57:D57"/>
    <mergeCell ref="B58:D58"/>
    <mergeCell ref="B59:D59"/>
    <mergeCell ref="B60:D60"/>
  </mergeCells>
  <dataValidations xWindow="500" yWindow="594" count="3">
    <dataValidation type="decimal" operator="greaterThanOrEqual" allowBlank="1" showErrorMessage="1" prompt="Error - Please enter a value greater than, or equal to $0.00 - negative numbers are not permitted." sqref="C19:G19">
      <formula1>0</formula1>
    </dataValidation>
    <dataValidation type="list" allowBlank="1" showErrorMessage="1" prompt="Error - Please select an item from the drop-down list." sqref="C10:G10">
      <formula1>list_schools</formula1>
    </dataValidation>
    <dataValidation type="decimal" allowBlank="1" showErrorMessage="1" prompt="Error - Please enter a valid vendor number." sqref="C7:G7">
      <formula1>0</formula1>
      <formula2>999999</formula2>
    </dataValidation>
  </dataValidations>
  <hyperlinks>
    <hyperlink ref="B14" r:id="rId1"/>
  </hyperlinks>
  <pageMargins left="0.7" right="0.7" top="0.75" bottom="0.75" header="0" footer="0"/>
  <pageSetup scale="87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xWindow="500" yWindow="594" count="3">
        <x14:dataValidation type="list" allowBlank="1" showErrorMessage="1">
          <x14:formula1>
            <xm:f>IF($B86="",Lists!H$23,IF($A86="*",Lists!H$22:H$23,Lists!H$26:H$27))</xm:f>
          </x14:formula1>
          <xm:sqref>C86:F92</xm:sqref>
        </x14:dataValidation>
        <x14:dataValidation type="list" allowBlank="1" showErrorMessage="1" prompt="Error - Please select &quot;Yes&quot; or &quot;No&quot; to indicate whether or not travel is related to a conference.">
          <x14:formula1>
            <xm:f>Lists!$A$2:$A$3</xm:f>
          </x14:formula1>
          <xm:sqref>C17:G17 C18:G18</xm:sqref>
        </x14:dataValidation>
        <x14:dataValidation type="list" allowBlank="1" showErrorMessage="1" prompt="Error - Please select a Tier # from the drop-down list.">
          <x14:formula1>
            <xm:f>Lists!$G$2:$G$6</xm:f>
          </x14:formula1>
          <xm:sqref>C14:G14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H22" sqref="H22"/>
    </sheetView>
  </sheetViews>
  <sheetFormatPr defaultColWidth="12.625" defaultRowHeight="15" customHeight="1" x14ac:dyDescent="0.35"/>
  <cols>
    <col min="1" max="1" width="11.75" customWidth="1"/>
    <col min="2" max="2" width="12.125" customWidth="1"/>
    <col min="3" max="3" width="8.75" customWidth="1"/>
    <col min="4" max="11" width="8" customWidth="1"/>
    <col min="12" max="12" width="8.125" customWidth="1"/>
    <col min="13" max="13" width="8" customWidth="1"/>
    <col min="14" max="14" width="21.625" customWidth="1"/>
    <col min="15" max="18" width="8" customWidth="1"/>
    <col min="19" max="19" width="14" customWidth="1"/>
    <col min="20" max="20" width="12.875" customWidth="1"/>
    <col min="21" max="26" width="7.625" customWidth="1"/>
  </cols>
  <sheetData>
    <row r="1" spans="1:26" ht="14.25" x14ac:dyDescent="0.45">
      <c r="A1" s="1" t="s">
        <v>86</v>
      </c>
      <c r="B1" s="6" t="s">
        <v>61</v>
      </c>
      <c r="C1" s="6" t="s">
        <v>62</v>
      </c>
      <c r="D1" s="6" t="s">
        <v>63</v>
      </c>
      <c r="E1" s="6" t="s">
        <v>64</v>
      </c>
      <c r="F1" s="6" t="s">
        <v>65</v>
      </c>
      <c r="G1" s="7" t="s">
        <v>87</v>
      </c>
      <c r="H1" s="4" t="s">
        <v>88</v>
      </c>
      <c r="I1" s="4" t="s">
        <v>89</v>
      </c>
      <c r="J1" s="4" t="s">
        <v>90</v>
      </c>
      <c r="K1" s="4" t="s">
        <v>91</v>
      </c>
      <c r="L1" s="6" t="s">
        <v>71</v>
      </c>
      <c r="M1" s="1"/>
      <c r="N1" s="8" t="s">
        <v>92</v>
      </c>
      <c r="O1" s="8" t="s">
        <v>93</v>
      </c>
      <c r="P1" s="1"/>
      <c r="Q1" s="8" t="s">
        <v>94</v>
      </c>
      <c r="R1" s="1"/>
      <c r="S1" s="8" t="s">
        <v>95</v>
      </c>
      <c r="T1" s="8" t="s">
        <v>96</v>
      </c>
      <c r="U1" s="1"/>
      <c r="V1" s="1"/>
      <c r="W1" s="1"/>
      <c r="X1" s="1"/>
      <c r="Y1" s="1"/>
      <c r="Z1" s="1"/>
    </row>
    <row r="2" spans="1:26" ht="14.25" x14ac:dyDescent="0.45">
      <c r="A2" s="1" t="s">
        <v>97</v>
      </c>
      <c r="B2" s="4"/>
      <c r="C2" s="4"/>
      <c r="D2" s="4"/>
      <c r="E2" s="4"/>
      <c r="F2" s="4"/>
      <c r="G2" s="9">
        <v>59</v>
      </c>
      <c r="H2" s="10">
        <v>13</v>
      </c>
      <c r="I2" s="10">
        <v>15</v>
      </c>
      <c r="J2" s="10">
        <v>26</v>
      </c>
      <c r="K2" s="10">
        <v>5</v>
      </c>
      <c r="L2" s="4"/>
      <c r="M2" s="1"/>
      <c r="N2" s="8" t="s">
        <v>98</v>
      </c>
      <c r="O2" s="8" t="s">
        <v>99</v>
      </c>
      <c r="P2" s="1"/>
      <c r="Q2" s="11" t="s">
        <v>100</v>
      </c>
      <c r="R2" s="1"/>
      <c r="S2" s="8" t="s">
        <v>101</v>
      </c>
      <c r="T2" s="8" t="s">
        <v>22</v>
      </c>
      <c r="U2" s="1"/>
      <c r="V2" s="1"/>
      <c r="W2" s="1"/>
      <c r="X2" s="1"/>
      <c r="Y2" s="1"/>
      <c r="Z2" s="1"/>
    </row>
    <row r="3" spans="1:26" ht="14.25" x14ac:dyDescent="0.45">
      <c r="A3" s="1" t="s">
        <v>102</v>
      </c>
      <c r="B3" s="4"/>
      <c r="C3" s="4"/>
      <c r="D3" s="4"/>
      <c r="E3" s="4"/>
      <c r="F3" s="4"/>
      <c r="G3" s="9">
        <v>64</v>
      </c>
      <c r="H3" s="10">
        <v>13</v>
      </c>
      <c r="I3" s="10">
        <v>16</v>
      </c>
      <c r="J3" s="10">
        <v>29</v>
      </c>
      <c r="K3" s="10">
        <v>5</v>
      </c>
      <c r="L3" s="4"/>
      <c r="M3" s="1"/>
      <c r="N3" s="8" t="s">
        <v>103</v>
      </c>
      <c r="O3" s="8" t="s">
        <v>99</v>
      </c>
      <c r="P3" s="1"/>
      <c r="Q3" s="11" t="s">
        <v>104</v>
      </c>
      <c r="R3" s="1"/>
      <c r="S3" s="8" t="s">
        <v>105</v>
      </c>
      <c r="T3" s="8" t="s">
        <v>18</v>
      </c>
      <c r="U3" s="1"/>
      <c r="V3" s="1"/>
      <c r="W3" s="1"/>
      <c r="X3" s="1"/>
      <c r="Y3" s="1"/>
      <c r="Z3" s="1"/>
    </row>
    <row r="4" spans="1:26" ht="14.25" x14ac:dyDescent="0.45">
      <c r="A4" s="1"/>
      <c r="B4" s="1"/>
      <c r="C4" s="1"/>
      <c r="D4" s="1"/>
      <c r="E4" s="1"/>
      <c r="F4" s="1"/>
      <c r="G4" s="9">
        <v>69</v>
      </c>
      <c r="H4" s="10">
        <v>16</v>
      </c>
      <c r="I4" s="10">
        <v>17</v>
      </c>
      <c r="J4" s="10">
        <v>31</v>
      </c>
      <c r="K4" s="10">
        <v>5</v>
      </c>
      <c r="L4" s="1"/>
      <c r="M4" s="1"/>
      <c r="N4" s="8" t="s">
        <v>106</v>
      </c>
      <c r="O4" s="8" t="s">
        <v>99</v>
      </c>
      <c r="P4" s="1"/>
      <c r="Q4" s="11" t="s">
        <v>107</v>
      </c>
      <c r="R4" s="1"/>
      <c r="S4" s="8" t="s">
        <v>108</v>
      </c>
      <c r="T4" s="8" t="s">
        <v>18</v>
      </c>
      <c r="U4" s="1"/>
      <c r="V4" s="1"/>
      <c r="W4" s="1"/>
      <c r="X4" s="1"/>
      <c r="Y4" s="1"/>
      <c r="Z4" s="1"/>
    </row>
    <row r="5" spans="1:26" ht="14.25" x14ac:dyDescent="0.45">
      <c r="A5" s="1"/>
      <c r="B5" s="1"/>
      <c r="C5" s="1"/>
      <c r="D5" s="1"/>
      <c r="E5" s="1"/>
      <c r="F5" s="1"/>
      <c r="G5" s="9">
        <v>74</v>
      </c>
      <c r="H5" s="10">
        <v>17</v>
      </c>
      <c r="I5" s="10">
        <v>18</v>
      </c>
      <c r="J5" s="10">
        <v>34</v>
      </c>
      <c r="K5" s="10">
        <v>5</v>
      </c>
      <c r="L5" s="1"/>
      <c r="M5" s="1"/>
      <c r="N5" s="8" t="s">
        <v>109</v>
      </c>
      <c r="O5" s="8" t="s">
        <v>99</v>
      </c>
      <c r="P5" s="1"/>
      <c r="Q5" s="11" t="s">
        <v>110</v>
      </c>
      <c r="R5" s="1"/>
      <c r="S5" s="8" t="s">
        <v>111</v>
      </c>
      <c r="T5" s="8" t="s">
        <v>18</v>
      </c>
      <c r="U5" s="1"/>
      <c r="V5" s="1"/>
      <c r="W5" s="1"/>
      <c r="X5" s="1"/>
      <c r="Y5" s="1"/>
      <c r="Z5" s="1"/>
    </row>
    <row r="6" spans="1:26" ht="14.25" x14ac:dyDescent="0.45">
      <c r="A6" s="1"/>
      <c r="B6" s="1" t="s">
        <v>112</v>
      </c>
      <c r="C6" s="1"/>
      <c r="D6" s="1"/>
      <c r="E6" s="1"/>
      <c r="F6" s="1"/>
      <c r="G6" s="9">
        <v>79</v>
      </c>
      <c r="H6" s="10">
        <v>18</v>
      </c>
      <c r="I6" s="10">
        <v>20</v>
      </c>
      <c r="J6" s="10">
        <v>36</v>
      </c>
      <c r="K6" s="10">
        <v>5</v>
      </c>
      <c r="L6" s="1"/>
      <c r="M6" s="1"/>
      <c r="N6" s="8" t="s">
        <v>113</v>
      </c>
      <c r="O6" s="8" t="s">
        <v>99</v>
      </c>
      <c r="P6" s="1"/>
      <c r="Q6" s="11" t="s">
        <v>114</v>
      </c>
      <c r="R6" s="1"/>
      <c r="S6" s="8" t="s">
        <v>115</v>
      </c>
      <c r="T6" s="8" t="s">
        <v>18</v>
      </c>
      <c r="U6" s="1"/>
      <c r="V6" s="1"/>
      <c r="W6" s="1"/>
      <c r="X6" s="1"/>
      <c r="Y6" s="1"/>
      <c r="Z6" s="1"/>
    </row>
    <row r="7" spans="1:26" ht="14.25" x14ac:dyDescent="0.45">
      <c r="A7" s="12" t="s">
        <v>58</v>
      </c>
      <c r="B7" s="5" t="s">
        <v>97</v>
      </c>
      <c r="C7" s="5" t="s">
        <v>102</v>
      </c>
      <c r="D7" s="1"/>
      <c r="E7" s="1"/>
      <c r="F7" s="1"/>
      <c r="G7" s="9"/>
      <c r="H7" s="10"/>
      <c r="I7" s="10"/>
      <c r="J7" s="10"/>
      <c r="K7" s="10"/>
      <c r="L7" s="1"/>
      <c r="M7" s="1"/>
      <c r="N7" s="8" t="s">
        <v>116</v>
      </c>
      <c r="O7" s="8" t="s">
        <v>99</v>
      </c>
      <c r="P7" s="1"/>
      <c r="Q7" s="11" t="s">
        <v>117</v>
      </c>
      <c r="R7" s="1"/>
      <c r="S7" s="8" t="s">
        <v>118</v>
      </c>
      <c r="T7" s="8" t="s">
        <v>119</v>
      </c>
      <c r="U7" s="1"/>
      <c r="V7" s="1"/>
      <c r="W7" s="1"/>
      <c r="X7" s="1"/>
      <c r="Y7" s="1"/>
      <c r="Z7" s="1"/>
    </row>
    <row r="8" spans="1:26" ht="14.25" x14ac:dyDescent="0.45">
      <c r="A8" s="1" t="s">
        <v>61</v>
      </c>
      <c r="B8" s="4">
        <v>5500</v>
      </c>
      <c r="C8" s="4">
        <v>5500</v>
      </c>
      <c r="D8" s="1"/>
      <c r="E8" s="1"/>
      <c r="F8" s="1"/>
      <c r="G8" s="1"/>
      <c r="H8" s="1"/>
      <c r="I8" s="1"/>
      <c r="J8" s="1"/>
      <c r="K8" s="1"/>
      <c r="L8" s="1"/>
      <c r="M8" s="1"/>
      <c r="N8" s="8" t="s">
        <v>120</v>
      </c>
      <c r="O8" s="8" t="s">
        <v>99</v>
      </c>
      <c r="P8" s="1"/>
      <c r="Q8" s="11" t="s">
        <v>121</v>
      </c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45">
      <c r="A9" s="1" t="s">
        <v>62</v>
      </c>
      <c r="B9" s="4">
        <v>5500</v>
      </c>
      <c r="C9" s="4">
        <v>5500</v>
      </c>
      <c r="D9" s="1"/>
      <c r="E9" s="1"/>
      <c r="F9" s="1"/>
      <c r="G9" s="1"/>
      <c r="H9" s="1"/>
      <c r="I9" s="1"/>
      <c r="J9" s="1"/>
      <c r="K9" s="1"/>
      <c r="L9" s="1"/>
      <c r="M9" s="1"/>
      <c r="N9" s="8" t="s">
        <v>122</v>
      </c>
      <c r="O9" s="8" t="s">
        <v>99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x14ac:dyDescent="0.45">
      <c r="A10" s="1" t="s">
        <v>63</v>
      </c>
      <c r="B10" s="4">
        <v>5500</v>
      </c>
      <c r="C10" s="4">
        <v>5500</v>
      </c>
      <c r="D10" s="1"/>
      <c r="E10" s="1"/>
      <c r="F10" s="1"/>
      <c r="G10" s="7" t="s">
        <v>87</v>
      </c>
      <c r="H10" s="4" t="s">
        <v>88</v>
      </c>
      <c r="I10" s="4" t="s">
        <v>89</v>
      </c>
      <c r="J10" s="4" t="s">
        <v>90</v>
      </c>
      <c r="K10" s="4" t="s">
        <v>91</v>
      </c>
      <c r="L10" s="1"/>
      <c r="M10" s="1"/>
      <c r="N10" s="8" t="s">
        <v>123</v>
      </c>
      <c r="O10" s="8" t="s">
        <v>99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x14ac:dyDescent="0.45">
      <c r="A11" s="1" t="s">
        <v>64</v>
      </c>
      <c r="B11" s="4">
        <v>5500</v>
      </c>
      <c r="C11" s="4">
        <v>5500</v>
      </c>
      <c r="D11" s="1"/>
      <c r="E11" s="1"/>
      <c r="F11" s="1"/>
      <c r="G11" s="9">
        <f t="shared" ref="G11:G15" si="0">G2</f>
        <v>59</v>
      </c>
      <c r="H11" s="10">
        <f t="shared" ref="H11:K11" si="1">H2*0.75</f>
        <v>9.75</v>
      </c>
      <c r="I11" s="10">
        <f t="shared" si="1"/>
        <v>11.25</v>
      </c>
      <c r="J11" s="10">
        <f t="shared" si="1"/>
        <v>19.5</v>
      </c>
      <c r="K11" s="10">
        <f t="shared" si="1"/>
        <v>3.75</v>
      </c>
      <c r="L11" s="1"/>
      <c r="M11" s="1"/>
      <c r="N11" s="8" t="s">
        <v>124</v>
      </c>
      <c r="O11" s="8" t="s">
        <v>99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x14ac:dyDescent="0.45">
      <c r="A12" s="1" t="s">
        <v>65</v>
      </c>
      <c r="B12" s="4">
        <v>5500</v>
      </c>
      <c r="C12" s="4">
        <v>5500</v>
      </c>
      <c r="D12" s="1"/>
      <c r="E12" s="1"/>
      <c r="F12" s="1"/>
      <c r="G12" s="9">
        <f t="shared" si="0"/>
        <v>64</v>
      </c>
      <c r="H12" s="10">
        <f t="shared" ref="H12:K12" si="2">H3*0.75</f>
        <v>9.75</v>
      </c>
      <c r="I12" s="10">
        <f t="shared" si="2"/>
        <v>12</v>
      </c>
      <c r="J12" s="10">
        <f t="shared" si="2"/>
        <v>21.75</v>
      </c>
      <c r="K12" s="10">
        <f t="shared" si="2"/>
        <v>3.75</v>
      </c>
      <c r="L12" s="1"/>
      <c r="M12" s="1"/>
      <c r="N12" s="8" t="s">
        <v>125</v>
      </c>
      <c r="O12" s="8" t="s">
        <v>99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x14ac:dyDescent="0.45">
      <c r="A13" s="1" t="s">
        <v>66</v>
      </c>
      <c r="B13" s="4">
        <v>5500</v>
      </c>
      <c r="C13" s="4">
        <v>5500</v>
      </c>
      <c r="D13" s="1"/>
      <c r="E13" s="1"/>
      <c r="F13" s="1"/>
      <c r="G13" s="9">
        <f t="shared" si="0"/>
        <v>69</v>
      </c>
      <c r="H13" s="10">
        <f t="shared" ref="H13:K13" si="3">H4*0.75</f>
        <v>12</v>
      </c>
      <c r="I13" s="10">
        <f t="shared" si="3"/>
        <v>12.75</v>
      </c>
      <c r="J13" s="10">
        <f t="shared" si="3"/>
        <v>23.25</v>
      </c>
      <c r="K13" s="10">
        <f t="shared" si="3"/>
        <v>3.75</v>
      </c>
      <c r="L13" s="1"/>
      <c r="M13" s="1"/>
      <c r="N13" s="8" t="s">
        <v>126</v>
      </c>
      <c r="O13" s="8" t="s">
        <v>99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x14ac:dyDescent="0.45">
      <c r="A14" s="1" t="s">
        <v>67</v>
      </c>
      <c r="B14" s="4">
        <v>5500</v>
      </c>
      <c r="C14" s="4">
        <v>5500</v>
      </c>
      <c r="D14" s="1"/>
      <c r="E14" s="1"/>
      <c r="F14" s="1"/>
      <c r="G14" s="9">
        <f t="shared" si="0"/>
        <v>74</v>
      </c>
      <c r="H14" s="10">
        <f t="shared" ref="H14:K14" si="4">H5*0.75</f>
        <v>12.75</v>
      </c>
      <c r="I14" s="10">
        <f t="shared" si="4"/>
        <v>13.5</v>
      </c>
      <c r="J14" s="10">
        <f t="shared" si="4"/>
        <v>25.5</v>
      </c>
      <c r="K14" s="10">
        <f t="shared" si="4"/>
        <v>3.75</v>
      </c>
      <c r="L14" s="1"/>
      <c r="M14" s="1"/>
      <c r="N14" s="8" t="s">
        <v>127</v>
      </c>
      <c r="O14" s="8" t="s">
        <v>128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x14ac:dyDescent="0.45">
      <c r="A15" s="1" t="s">
        <v>68</v>
      </c>
      <c r="B15" s="4">
        <v>5500</v>
      </c>
      <c r="C15" s="4">
        <v>5500</v>
      </c>
      <c r="D15" s="1"/>
      <c r="E15" s="1"/>
      <c r="F15" s="1"/>
      <c r="G15" s="9">
        <f t="shared" si="0"/>
        <v>79</v>
      </c>
      <c r="H15" s="10">
        <f t="shared" ref="H15:K15" si="5">H6*0.75</f>
        <v>13.5</v>
      </c>
      <c r="I15" s="10">
        <f t="shared" si="5"/>
        <v>15</v>
      </c>
      <c r="J15" s="10">
        <f t="shared" si="5"/>
        <v>27</v>
      </c>
      <c r="K15" s="10">
        <f t="shared" si="5"/>
        <v>3.75</v>
      </c>
      <c r="L15" s="1"/>
      <c r="M15" s="1"/>
      <c r="N15" s="8" t="s">
        <v>129</v>
      </c>
      <c r="O15" s="8" t="s">
        <v>128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45">
      <c r="A16" s="1" t="s">
        <v>69</v>
      </c>
      <c r="B16" s="4">
        <v>5500</v>
      </c>
      <c r="C16" s="4">
        <v>5500</v>
      </c>
      <c r="D16" s="1"/>
      <c r="E16" s="1"/>
      <c r="F16" s="1"/>
      <c r="G16" s="9"/>
      <c r="H16" s="10"/>
      <c r="I16" s="10"/>
      <c r="J16" s="10"/>
      <c r="K16" s="10"/>
      <c r="L16" s="1"/>
      <c r="M16" s="1"/>
      <c r="N16" s="8" t="s">
        <v>130</v>
      </c>
      <c r="O16" s="8" t="s">
        <v>128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x14ac:dyDescent="0.45">
      <c r="A17" s="1" t="s">
        <v>70</v>
      </c>
      <c r="B17" s="4">
        <v>5500</v>
      </c>
      <c r="C17" s="4">
        <v>5500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8" t="s">
        <v>131</v>
      </c>
      <c r="O17" s="8" t="s">
        <v>128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x14ac:dyDescent="0.45">
      <c r="A18" s="1" t="s">
        <v>71</v>
      </c>
      <c r="B18" s="4">
        <v>5500</v>
      </c>
      <c r="C18" s="4">
        <v>5500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8" t="s">
        <v>132</v>
      </c>
      <c r="O18" s="8" t="s">
        <v>128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8" t="s">
        <v>133</v>
      </c>
      <c r="O19" s="8" t="s">
        <v>128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 t="s">
        <v>134</v>
      </c>
      <c r="O20" s="8" t="s">
        <v>128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45">
      <c r="A21" s="1"/>
      <c r="B21" s="1"/>
      <c r="C21" s="1"/>
      <c r="D21" s="1"/>
      <c r="E21" s="1"/>
      <c r="F21" s="1"/>
      <c r="G21" s="4" t="s">
        <v>135</v>
      </c>
      <c r="H21" s="4" t="s">
        <v>88</v>
      </c>
      <c r="I21" s="4" t="s">
        <v>89</v>
      </c>
      <c r="J21" s="4" t="s">
        <v>90</v>
      </c>
      <c r="K21" s="4" t="s">
        <v>91</v>
      </c>
      <c r="L21" s="1"/>
      <c r="M21" s="1"/>
      <c r="N21" s="8" t="s">
        <v>136</v>
      </c>
      <c r="O21" s="8" t="s">
        <v>128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45">
      <c r="A22" s="1"/>
      <c r="B22" s="1"/>
      <c r="C22" s="1"/>
      <c r="D22" s="1"/>
      <c r="E22" s="1"/>
      <c r="F22" s="1"/>
      <c r="G22" s="1"/>
      <c r="H22" s="10">
        <f>VLOOKUP(Reimbursement_Form!$C$14,Lists!$G$11:$K$15,2,FALSE)</f>
        <v>9.75</v>
      </c>
      <c r="I22" s="10">
        <f>VLOOKUP(Reimbursement_Form!$C$14,Lists!$G$11:$K$15,3,FALSE)</f>
        <v>11.25</v>
      </c>
      <c r="J22" s="10">
        <f>VLOOKUP(Reimbursement_Form!$C$14,Lists!$G$11:$K$15,4,FALSE)</f>
        <v>19.5</v>
      </c>
      <c r="K22" s="10">
        <f>VLOOKUP(Reimbursement_Form!$C$14,Lists!$G$11:$K$15,5,FALSE)</f>
        <v>3.75</v>
      </c>
      <c r="L22" s="1"/>
      <c r="M22" s="1"/>
      <c r="N22" s="8" t="s">
        <v>137</v>
      </c>
      <c r="O22" s="8" t="s">
        <v>128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45">
      <c r="A23" s="1"/>
      <c r="B23" s="1"/>
      <c r="C23" s="1"/>
      <c r="D23" s="1"/>
      <c r="E23" s="1"/>
      <c r="F23" s="1"/>
      <c r="G23" s="1"/>
      <c r="H23" s="10">
        <f t="shared" ref="H23:K23" si="6">0</f>
        <v>0</v>
      </c>
      <c r="I23" s="10">
        <f t="shared" si="6"/>
        <v>0</v>
      </c>
      <c r="J23" s="10">
        <f t="shared" si="6"/>
        <v>0</v>
      </c>
      <c r="K23" s="10">
        <f t="shared" si="6"/>
        <v>0</v>
      </c>
      <c r="L23" s="1"/>
      <c r="M23" s="1"/>
      <c r="N23" s="8" t="s">
        <v>138</v>
      </c>
      <c r="O23" s="8" t="s">
        <v>128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8" t="s">
        <v>139</v>
      </c>
      <c r="O24" s="8" t="s">
        <v>128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45">
      <c r="A25" s="1"/>
      <c r="B25" s="1"/>
      <c r="C25" s="1"/>
      <c r="D25" s="1"/>
      <c r="E25" s="1"/>
      <c r="F25" s="1"/>
      <c r="G25" s="4"/>
      <c r="H25" s="4" t="s">
        <v>88</v>
      </c>
      <c r="I25" s="4" t="s">
        <v>89</v>
      </c>
      <c r="J25" s="4" t="s">
        <v>90</v>
      </c>
      <c r="K25" s="4" t="s">
        <v>91</v>
      </c>
      <c r="L25" s="1"/>
      <c r="M25" s="1"/>
      <c r="N25" s="8" t="s">
        <v>140</v>
      </c>
      <c r="O25" s="8" t="s">
        <v>141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45">
      <c r="A26" s="1"/>
      <c r="B26" s="1"/>
      <c r="C26" s="1"/>
      <c r="D26" s="1"/>
      <c r="E26" s="1"/>
      <c r="F26" s="1"/>
      <c r="G26" s="1"/>
      <c r="H26" s="10">
        <f>VLOOKUP(Reimbursement_Form!$C$14,Lists!$G$2:$K$6,2,FALSE)</f>
        <v>13</v>
      </c>
      <c r="I26" s="10">
        <f>VLOOKUP(Reimbursement_Form!$C$14,Lists!$G$2:$K$6,3,FALSE)</f>
        <v>15</v>
      </c>
      <c r="J26" s="10">
        <f>VLOOKUP(Reimbursement_Form!$C$14,Lists!$G$2:$K$6,4,FALSE)</f>
        <v>26</v>
      </c>
      <c r="K26" s="10">
        <f>VLOOKUP(Reimbursement_Form!$C$14,Lists!$G$2:$K$6,5,FALSE)</f>
        <v>5</v>
      </c>
      <c r="L26" s="1"/>
      <c r="M26" s="1"/>
      <c r="N26" s="8" t="s">
        <v>142</v>
      </c>
      <c r="O26" s="8" t="s">
        <v>141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45">
      <c r="A27" s="1"/>
      <c r="B27" s="1"/>
      <c r="C27" s="1"/>
      <c r="D27" s="1"/>
      <c r="E27" s="1"/>
      <c r="F27" s="1"/>
      <c r="G27" s="1"/>
      <c r="H27" s="10">
        <f t="shared" ref="H27:K27" si="7">0</f>
        <v>0</v>
      </c>
      <c r="I27" s="10">
        <f t="shared" si="7"/>
        <v>0</v>
      </c>
      <c r="J27" s="10">
        <f t="shared" si="7"/>
        <v>0</v>
      </c>
      <c r="K27" s="10">
        <f t="shared" si="7"/>
        <v>0</v>
      </c>
      <c r="L27" s="1"/>
      <c r="M27" s="1"/>
      <c r="N27" s="8" t="s">
        <v>143</v>
      </c>
      <c r="O27" s="8" t="s">
        <v>141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8" t="s">
        <v>144</v>
      </c>
      <c r="O28" s="8" t="s">
        <v>141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8" t="s">
        <v>145</v>
      </c>
      <c r="O29" s="8" t="s">
        <v>141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8" t="s">
        <v>146</v>
      </c>
      <c r="O30" s="8" t="s">
        <v>147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8" t="s">
        <v>148</v>
      </c>
      <c r="O31" s="8" t="s">
        <v>149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8" t="s">
        <v>150</v>
      </c>
      <c r="O32" s="8" t="s">
        <v>149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8" t="s">
        <v>151</v>
      </c>
      <c r="O33" s="8" t="s">
        <v>149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4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4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4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4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4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4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4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  <legacyDrawing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41DCDDFDD5F94A91129B9D74F6C61A" ma:contentTypeVersion="0" ma:contentTypeDescription="Create a new document." ma:contentTypeScope="" ma:versionID="18fd90e879a12d47707413bd4421a45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C7189A-9346-4092-B0A7-1E7D4C00117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595D76-7FC2-4077-8A47-610D6C3E9D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167FA-5F99-4721-BD0C-122903B6D4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Authorization_Form</vt:lpstr>
      <vt:lpstr>Reimbursement_Form</vt:lpstr>
      <vt:lpstr>Lists</vt:lpstr>
      <vt:lpstr>list_days</vt:lpstr>
      <vt:lpstr>list_schools</vt:lpstr>
      <vt:lpstr>list_vehicles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Munch, Jon</dc:creator>
  <cp:lastModifiedBy>Warren, Kimberly</cp:lastModifiedBy>
  <dcterms:created xsi:type="dcterms:W3CDTF">2018-01-12T18:55:46Z</dcterms:created>
  <dcterms:modified xsi:type="dcterms:W3CDTF">2022-01-31T19:07:39Z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0x0101007941DCDDFDD5F94A91129B9D74F6C61A</vt:lpwstr>
  </property>
</Properties>
</file>